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E:\desktop\"/>
    </mc:Choice>
  </mc:AlternateContent>
  <xr:revisionPtr revIDLastSave="0" documentId="13_ncr:1_{DC2F38FA-D99E-4021-8266-05C77A735BDB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Doanh thu tháng01 và 02.2021" sheetId="3" state="hidden" r:id="rId1"/>
    <sheet name="Toà Phúc thẩm Đà Nẵng" sheetId="11" r:id="rId2"/>
    <sheet name="Mẫu" sheetId="13" r:id="rId3"/>
    <sheet name="Báo giá" sheetId="1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" i="13" l="1"/>
  <c r="K20" i="11"/>
  <c r="D17" i="11" s="1"/>
  <c r="H27" i="12"/>
  <c r="F27" i="12"/>
  <c r="B27" i="12"/>
  <c r="F23" i="12"/>
  <c r="B23" i="12"/>
  <c r="H22" i="12"/>
  <c r="H21" i="12"/>
  <c r="H20" i="12"/>
  <c r="H23" i="12" s="1"/>
  <c r="F19" i="12"/>
  <c r="B19" i="12"/>
  <c r="H18" i="12"/>
  <c r="H17" i="12"/>
  <c r="H16" i="12"/>
  <c r="H19" i="12" s="1"/>
  <c r="F15" i="12"/>
  <c r="F28" i="12" s="1"/>
  <c r="B15" i="12"/>
  <c r="B28" i="12" s="1"/>
  <c r="H14" i="12"/>
  <c r="H13" i="12"/>
  <c r="C13" i="12"/>
  <c r="H12" i="12"/>
  <c r="D12" i="12"/>
  <c r="H15" i="12" l="1"/>
  <c r="H28" i="12" s="1"/>
  <c r="I12" i="12"/>
  <c r="C14" i="12"/>
  <c r="D13" i="12"/>
  <c r="I13" i="12" l="1"/>
  <c r="C16" i="12"/>
  <c r="D14" i="12"/>
  <c r="I14" i="12" l="1"/>
  <c r="I15" i="12" s="1"/>
  <c r="D15" i="12"/>
  <c r="C17" i="12"/>
  <c r="D16" i="12"/>
  <c r="I16" i="12" l="1"/>
  <c r="C18" i="12"/>
  <c r="D17" i="12"/>
  <c r="E17" i="3"/>
  <c r="I17" i="12" l="1"/>
  <c r="C20" i="12"/>
  <c r="D18" i="12"/>
  <c r="I18" i="12" l="1"/>
  <c r="I19" i="12" s="1"/>
  <c r="D19" i="12"/>
  <c r="C21" i="12"/>
  <c r="D20" i="12"/>
  <c r="I20" i="12" l="1"/>
  <c r="C22" i="12"/>
  <c r="D21" i="12"/>
  <c r="I21" i="12" l="1"/>
  <c r="C24" i="12"/>
  <c r="D22" i="12"/>
  <c r="I22" i="12" l="1"/>
  <c r="I23" i="12" s="1"/>
  <c r="D23" i="12"/>
  <c r="C25" i="12"/>
  <c r="D24" i="12"/>
  <c r="I24" i="12" l="1"/>
  <c r="C26" i="12"/>
  <c r="D26" i="12" s="1"/>
  <c r="I26" i="12" s="1"/>
  <c r="D25" i="12"/>
  <c r="I25" i="12" l="1"/>
  <c r="D27" i="12"/>
  <c r="D28" i="12" s="1"/>
  <c r="I27" i="12"/>
  <c r="I28" i="12" s="1"/>
</calcChain>
</file>

<file path=xl/sharedStrings.xml><?xml version="1.0" encoding="utf-8"?>
<sst xmlns="http://schemas.openxmlformats.org/spreadsheetml/2006/main" count="165" uniqueCount="121">
  <si>
    <t>BÁO CÁO TÀI KHOẢN NGÂN HÀNG</t>
  </si>
  <si>
    <t>Từ 01/01/2021 đến  08/02/2021</t>
  </si>
  <si>
    <t>Ngày, tháng ghi sổ</t>
  </si>
  <si>
    <t>Ngày, tháng chứng từ</t>
  </si>
  <si>
    <t>Loại chứng từ</t>
  </si>
  <si>
    <t>Diễn giải</t>
  </si>
  <si>
    <t>Số tiền</t>
  </si>
  <si>
    <t>Cty Đại Phát chuyển thanh toán đợt 1 50% gt hợp đồng</t>
  </si>
  <si>
    <t>SGFOOD thanh toán 100%</t>
  </si>
  <si>
    <t xml:space="preserve">Cty Biển Đông thanh toán </t>
  </si>
  <si>
    <t>Nguyễn Sĩ Nam thanh toán tiền thiết bị</t>
  </si>
  <si>
    <t>Cty TNHH MTV TITAN Hưng Thịnh</t>
  </si>
  <si>
    <t>Cty Đại Phát chuyển thanh toán còn lại</t>
  </si>
  <si>
    <t>Cty CP XD Bông Sen Vàng thanh toán tiền Báo Xuân</t>
  </si>
  <si>
    <t>Chi Hạnh thanh toán tiền Báo Xuân</t>
  </si>
  <si>
    <t>Cty CP XD Khoáng sản Bình Dương - BIMICO thanh toán tiền báo Xuân</t>
  </si>
  <si>
    <t>Cty CP TP Cholimex</t>
  </si>
  <si>
    <t>Cty Nutifood Bình Dương</t>
  </si>
  <si>
    <t>Số dư cuối kỳ</t>
  </si>
  <si>
    <t>Tổng cộng</t>
  </si>
  <si>
    <t>TOÀ ÁN NHÂN DÂN TỐI CAO</t>
  </si>
  <si>
    <t>THÔNG TIN KHÁCH HÀNG</t>
  </si>
  <si>
    <t>PHƯƠNG THỨC THANH TOÁN:</t>
  </si>
  <si>
    <t xml:space="preserve"> - Số tài khoản: 113000002074 tại Ngân hàng TMCP Công thương Việt Nam, CN Hà Nội</t>
  </si>
  <si>
    <t>Chuyển khoản theo thông tin</t>
  </si>
  <si>
    <t>* Báo được giao đến: lễ tân/bảo vệ tại tầng 1 toà nhà của quý khách</t>
  </si>
  <si>
    <t>THÔNG TIN PHÁT HÀNH</t>
  </si>
  <si>
    <t>Đơn giá</t>
  </si>
  <si>
    <t>Số Tân Xuân</t>
  </si>
  <si>
    <t>Thành tiền</t>
  </si>
  <si>
    <t>ĐVT: đồng</t>
  </si>
  <si>
    <t>* Quý khách vui lòng điền đầy đủ các thông tin về số điện thoại, e-mail để Báo Công lý tiện liên hệ</t>
  </si>
  <si>
    <t xml:space="preserve">             BÁO CÔNG LÝ</t>
  </si>
  <si>
    <t>Phát hành thứ Tư, thứ Sáu</t>
  </si>
  <si>
    <t xml:space="preserve">Số lượng đặt mua: </t>
  </si>
  <si>
    <t>tờ/kỳ</t>
  </si>
  <si>
    <t>Tổng số tiền thanh toán:</t>
  </si>
  <si>
    <t>đồng</t>
  </si>
  <si>
    <t>LƯU Ý: Thời gian khiếu nại về chậm, thiếu Báo trong vòng 03 ngày làm việc, đề nghị Quý khách liên hệ trực tiếp với bộ phận phát hành</t>
  </si>
  <si>
    <t xml:space="preserve">          ĐẠI DIỆN CƠ QUAN/CÁ NHÂN</t>
  </si>
  <si>
    <t xml:space="preserve">Tên cơ quan/cá nhân: </t>
  </si>
  <si>
    <t>Đại diện:</t>
  </si>
  <si>
    <t xml:space="preserve">Điện thoại: </t>
  </si>
  <si>
    <t xml:space="preserve">E-mail: </t>
  </si>
  <si>
    <t xml:space="preserve">Địa chỉ phát báo: </t>
  </si>
  <si>
    <t xml:space="preserve">Mã số thuế: </t>
  </si>
  <si>
    <t xml:space="preserve">Địa chỉ viết hoá đơn: </t>
  </si>
  <si>
    <t xml:space="preserve">Bằng chữ: </t>
  </si>
  <si>
    <t>Số kỳ</t>
  </si>
  <si>
    <t>Tháng 7</t>
  </si>
  <si>
    <t>Tháng 8</t>
  </si>
  <si>
    <t>Tháng 9</t>
  </si>
  <si>
    <t>Tháng 10</t>
  </si>
  <si>
    <t>Tháng 11</t>
  </si>
  <si>
    <t>Tháng 12</t>
  </si>
  <si>
    <t>Tháng 1</t>
  </si>
  <si>
    <t>Tháng 5</t>
  </si>
  <si>
    <t>Tháng 6</t>
  </si>
  <si>
    <t>Tháng 2</t>
  </si>
  <si>
    <t>Tháng 3</t>
  </si>
  <si>
    <t>Tháng 4</t>
  </si>
  <si>
    <t>TÒA ÁN NHÂN DÂN TỐI CAO</t>
  </si>
  <si>
    <t>CỘNG HOÀ XÃ HỘI CHỦ NGHĨA VIỆT NAM</t>
  </si>
  <si>
    <t>BÁO CÔNG LÝ</t>
  </si>
  <si>
    <t>Độc lập - Tự do - Hạnh phúc</t>
  </si>
  <si>
    <t>BẢNG GIÁ BÁO CÔNG LÝ NĂM 2026</t>
  </si>
  <si>
    <t xml:space="preserve">          Báo Công lý năm 2026 phát hành 104 số báo, trong đó có 86 số báo thường và 07 số báo gộp đặc biệt, cụ thể như sau:</t>
  </si>
  <si>
    <t>Số báo</t>
  </si>
  <si>
    <t>Số báo thường</t>
  </si>
  <si>
    <t>Số báo gộp đặc biệt</t>
  </si>
  <si>
    <t>Tổng cộng (đồng)</t>
  </si>
  <si>
    <t>Tháng</t>
  </si>
  <si>
    <t>Thành tiền (đ)</t>
  </si>
  <si>
    <t xml:space="preserve">Số Tết Dương lịch </t>
  </si>
  <si>
    <t>Số Tết Âm lịch</t>
  </si>
  <si>
    <t>Quý 1</t>
  </si>
  <si>
    <t>Số kỷ niệm 30/4&amp;1/5</t>
  </si>
  <si>
    <t>Số kỷ niệm 21/6</t>
  </si>
  <si>
    <t>Quý 2</t>
  </si>
  <si>
    <t>Số kỷ niệm 13/9; 25/9</t>
  </si>
  <si>
    <t>Quý 3</t>
  </si>
  <si>
    <t>Quý 4</t>
  </si>
  <si>
    <t>Cả năm</t>
  </si>
  <si>
    <t>Bằng chữ: Một triệu ba trăm năm mươi tư nghìn đồng./.</t>
  </si>
  <si>
    <t>TỔNG BIÊN TẬP</t>
  </si>
  <si>
    <t>Trần Đức Vinh</t>
  </si>
  <si>
    <t>Hà Nội, ngày 16 tháng 10 năm 2025</t>
  </si>
  <si>
    <t>(Áp dụng từ ngày 01/01/2026)</t>
  </si>
  <si>
    <t>7 số thường + Số Tết Dương lịch</t>
  </si>
  <si>
    <t>* Phiếu đặt mua có thời hạn đến ngày 31/12/2026 và có hiệu lực kể từ khi đơn vị/cá nhân đặt báo đã thanh toán</t>
  </si>
  <si>
    <t xml:space="preserve"> - Tên tài khoản: Báo Công lý (mã ngân hàng 01201002)</t>
  </si>
  <si>
    <t>2 số thường + Số Tết Âm (Xuân)</t>
  </si>
  <si>
    <t>6 số thường + Số Tân Xuân</t>
  </si>
  <si>
    <t>8 số thường</t>
  </si>
  <si>
    <t>10 số thường</t>
  </si>
  <si>
    <t>9 số thường</t>
  </si>
  <si>
    <t>5 số thường + 2 số KN 13/9; 25/9</t>
  </si>
  <si>
    <t>6 số thường + Số KN 21/6</t>
  </si>
  <si>
    <t>8 số thường + Số KN 30/4&amp;1/5</t>
  </si>
  <si>
    <t>Tiền mặt: tại địa chỉ của Báo Công lý (262 Đội Cấn, P. Ngọc Hà, TP. Hà Nội)</t>
  </si>
  <si>
    <t>Phụ trách phát hành Báo in Công lý: 0243 229 2262, di động: 0912 069 874, e-mail: baoincongly@gmail.com</t>
  </si>
  <si>
    <t>Mã quan hệ ngân sách: …....................................................................</t>
  </si>
  <si>
    <t>Mã số thuế: ….......................................................................................</t>
  </si>
  <si>
    <t>Tên cơ quan/cá nhân: ….........................................................................................................................................................</t>
  </si>
  <si>
    <t>Địa chỉ phát báo: ….................................................................................................................................................................</t>
  </si>
  <si>
    <t>Địa chỉ viết hoá đơn: …..........................................................................................................................................................</t>
  </si>
  <si>
    <t>Tổng số tiền thanh toán: …..........................</t>
  </si>
  <si>
    <t>Bằng chữ: …..............................................................................................</t>
  </si>
  <si>
    <t>Đại diện: …...............................................................................................................................................................................</t>
  </si>
  <si>
    <t>Điện thoại: ….............................................................................................................................................................................</t>
  </si>
  <si>
    <t>E-mail: …...................................................................................................................................................................................</t>
  </si>
  <si>
    <t>E-mail nhận hoá đơn điện tử: …...............................................................................................................................................</t>
  </si>
  <si>
    <t>PHIẾU ĐẶT MUA BÁO NĂM 2026</t>
  </si>
  <si>
    <t>ĐẠI DIỆN CƠ QUAN/CÁ NHÂN</t>
  </si>
  <si>
    <t>….........................., ngày ..…. tháng …... năm 202....</t>
  </si>
  <si>
    <t>Bắt đầu từ số ….. ngày ….. tháng ….. năm 2026 đến số ….... ngày .…. tháng ..... năm 2026…........................................................</t>
  </si>
  <si>
    <t>Số lượng đặt mua: ….......</t>
  </si>
  <si>
    <t xml:space="preserve">Mã quan hệ ngân sách: </t>
  </si>
  <si>
    <t xml:space="preserve">E-mail nhận hoá đơn điện tử:  </t>
  </si>
  <si>
    <t>Bắt đầu từ số  ngày  tháng  năm 2026 đến số  ngày  tháng  năm 2026</t>
  </si>
  <si>
    <t xml:space="preserve">       …............, ngày …. tháng …. năm 202…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</si>
</sst>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_-* #,##0.00\ _€_-;\-* #,##0.00\ _€_-;_-* &quot;-&quot;??\ _€_-;_-@_-"/>
  </numFmts>
  <fonts count="32">
    <font>
      <sz val="11"/>
      <color theme="1"/>
      <name val="Calibri"/>
      <charset val="134"/>
      <scheme val="minor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12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name val="Times New Roman"/>
      <family val="1"/>
    </font>
    <font>
      <sz val="12"/>
      <name val=".VnTime"/>
      <family val="2"/>
    </font>
    <font>
      <sz val="11"/>
      <color theme="1"/>
      <name val="Arial"/>
      <family val="2"/>
    </font>
    <font>
      <i/>
      <sz val="12"/>
      <name val="Times New Roman"/>
      <family val="1"/>
    </font>
    <font>
      <b/>
      <i/>
      <sz val="11"/>
      <color theme="1"/>
      <name val="Times New Roman"/>
      <family val="1"/>
    </font>
    <font>
      <b/>
      <sz val="16"/>
      <name val="Times New Roman"/>
      <family val="1"/>
    </font>
    <font>
      <sz val="20"/>
      <color rgb="FF000000"/>
      <name val="Times New Roman"/>
      <family val="1"/>
    </font>
    <font>
      <b/>
      <i/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1"/>
      <color rgb="FF767676"/>
      <name val="Arial"/>
      <family val="2"/>
    </font>
    <font>
      <sz val="8"/>
      <name val="Calibri"/>
      <family val="2"/>
      <scheme val="minor"/>
    </font>
    <font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3"/>
      <color theme="1"/>
      <name val="Times New Roman"/>
      <family val="1"/>
    </font>
    <font>
      <i/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1"/>
      <name val="Times New Roman"/>
      <family val="1"/>
    </font>
    <font>
      <i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4" fillId="0" borderId="0"/>
    <xf numFmtId="0" fontId="15" fillId="0" borderId="0"/>
  </cellStyleXfs>
  <cellXfs count="131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14" fontId="1" fillId="0" borderId="0" xfId="0" applyNumberFormat="1" applyFont="1" applyAlignment="1">
      <alignment horizontal="right"/>
    </xf>
    <xf numFmtId="165" fontId="1" fillId="0" borderId="0" xfId="1" applyNumberFormat="1" applyFont="1"/>
    <xf numFmtId="14" fontId="1" fillId="0" borderId="7" xfId="0" applyNumberFormat="1" applyFont="1" applyBorder="1"/>
    <xf numFmtId="0" fontId="1" fillId="0" borderId="8" xfId="0" applyFont="1" applyBorder="1"/>
    <xf numFmtId="0" fontId="1" fillId="0" borderId="8" xfId="1" applyNumberFormat="1" applyFont="1" applyBorder="1"/>
    <xf numFmtId="165" fontId="1" fillId="0" borderId="9" xfId="1" applyNumberFormat="1" applyFont="1" applyBorder="1"/>
    <xf numFmtId="0" fontId="1" fillId="0" borderId="10" xfId="0" applyFont="1" applyBorder="1"/>
    <xf numFmtId="0" fontId="1" fillId="0" borderId="10" xfId="1" applyNumberFormat="1" applyFont="1" applyBorder="1"/>
    <xf numFmtId="165" fontId="1" fillId="0" borderId="11" xfId="1" applyNumberFormat="1" applyFont="1" applyBorder="1"/>
    <xf numFmtId="14" fontId="1" fillId="0" borderId="12" xfId="0" applyNumberFormat="1" applyFont="1" applyBorder="1" applyAlignment="1">
      <alignment horizontal="center" vertical="center"/>
    </xf>
    <xf numFmtId="14" fontId="1" fillId="0" borderId="14" xfId="0" applyNumberFormat="1" applyFont="1" applyBorder="1"/>
    <xf numFmtId="0" fontId="1" fillId="0" borderId="15" xfId="0" applyFont="1" applyBorder="1"/>
    <xf numFmtId="0" fontId="1" fillId="0" borderId="15" xfId="1" applyNumberFormat="1" applyFont="1" applyBorder="1"/>
    <xf numFmtId="0" fontId="4" fillId="0" borderId="16" xfId="0" applyFont="1" applyBorder="1" applyAlignment="1">
      <alignment horizontal="center" vertical="center"/>
    </xf>
    <xf numFmtId="165" fontId="5" fillId="0" borderId="17" xfId="1" applyNumberFormat="1" applyFont="1" applyBorder="1"/>
    <xf numFmtId="0" fontId="7" fillId="0" borderId="0" xfId="0" applyFont="1"/>
    <xf numFmtId="0" fontId="8" fillId="0" borderId="0" xfId="0" applyFont="1"/>
    <xf numFmtId="165" fontId="7" fillId="0" borderId="0" xfId="1" applyNumberFormat="1" applyFont="1"/>
    <xf numFmtId="0" fontId="8" fillId="0" borderId="18" xfId="0" applyFont="1" applyBorder="1" applyAlignment="1">
      <alignment horizontal="center"/>
    </xf>
    <xf numFmtId="3" fontId="12" fillId="0" borderId="0" xfId="2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165" fontId="8" fillId="0" borderId="0" xfId="1" applyNumberFormat="1" applyFont="1" applyAlignment="1">
      <alignment horizontal="center"/>
    </xf>
    <xf numFmtId="0" fontId="10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165" fontId="7" fillId="0" borderId="0" xfId="1" applyNumberFormat="1" applyFont="1" applyAlignme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justify" wrapText="1"/>
    </xf>
    <xf numFmtId="3" fontId="7" fillId="0" borderId="18" xfId="0" applyNumberFormat="1" applyFont="1" applyBorder="1"/>
    <xf numFmtId="0" fontId="16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0" fontId="19" fillId="0" borderId="0" xfId="0" applyFont="1"/>
    <xf numFmtId="165" fontId="9" fillId="0" borderId="0" xfId="1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20" fillId="0" borderId="0" xfId="0" applyFont="1"/>
    <xf numFmtId="0" fontId="21" fillId="0" borderId="0" xfId="0" applyFont="1" applyAlignment="1">
      <alignment horizontal="center"/>
    </xf>
    <xf numFmtId="3" fontId="21" fillId="0" borderId="0" xfId="0" applyNumberFormat="1" applyFont="1" applyAlignment="1">
      <alignment horizontal="left"/>
    </xf>
    <xf numFmtId="0" fontId="22" fillId="0" borderId="0" xfId="0" applyFont="1"/>
    <xf numFmtId="0" fontId="21" fillId="0" borderId="0" xfId="0" applyFont="1" applyAlignment="1">
      <alignment horizontal="left"/>
    </xf>
    <xf numFmtId="0" fontId="1" fillId="0" borderId="18" xfId="0" applyFont="1" applyBorder="1"/>
    <xf numFmtId="0" fontId="5" fillId="0" borderId="18" xfId="0" applyFont="1" applyBorder="1" applyAlignment="1">
      <alignment horizontal="center"/>
    </xf>
    <xf numFmtId="165" fontId="7" fillId="0" borderId="0" xfId="1" applyNumberFormat="1" applyFont="1" applyAlignment="1">
      <alignment horizontal="left" vertical="center" wrapText="1"/>
    </xf>
    <xf numFmtId="0" fontId="17" fillId="0" borderId="0" xfId="0" applyFont="1" applyAlignment="1">
      <alignment horizontal="justify" vertical="center" wrapText="1"/>
    </xf>
    <xf numFmtId="0" fontId="25" fillId="0" borderId="0" xfId="0" applyFont="1" applyAlignment="1">
      <alignment horizontal="center"/>
    </xf>
    <xf numFmtId="0" fontId="26" fillId="0" borderId="0" xfId="0" applyFont="1"/>
    <xf numFmtId="0" fontId="28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3" fontId="26" fillId="0" borderId="0" xfId="0" applyNumberFormat="1" applyFont="1"/>
    <xf numFmtId="0" fontId="25" fillId="0" borderId="20" xfId="0" applyFont="1" applyBorder="1" applyAlignment="1">
      <alignment horizontal="right"/>
    </xf>
    <xf numFmtId="0" fontId="25" fillId="0" borderId="18" xfId="0" applyFont="1" applyBorder="1" applyAlignment="1">
      <alignment horizontal="center"/>
    </xf>
    <xf numFmtId="0" fontId="25" fillId="0" borderId="5" xfId="0" applyFont="1" applyBorder="1"/>
    <xf numFmtId="0" fontId="25" fillId="0" borderId="18" xfId="0" applyFont="1" applyBorder="1" applyAlignment="1">
      <alignment horizontal="center" vertical="center" wrapText="1"/>
    </xf>
    <xf numFmtId="3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6" fillId="0" borderId="20" xfId="0" applyFont="1" applyBorder="1"/>
    <xf numFmtId="3" fontId="26" fillId="0" borderId="20" xfId="0" applyNumberFormat="1" applyFont="1" applyBorder="1"/>
    <xf numFmtId="3" fontId="25" fillId="0" borderId="20" xfId="0" applyNumberFormat="1" applyFont="1" applyBorder="1"/>
    <xf numFmtId="0" fontId="26" fillId="0" borderId="8" xfId="0" applyFont="1" applyBorder="1"/>
    <xf numFmtId="3" fontId="26" fillId="0" borderId="8" xfId="0" applyNumberFormat="1" applyFont="1" applyBorder="1"/>
    <xf numFmtId="3" fontId="25" fillId="0" borderId="8" xfId="0" applyNumberFormat="1" applyFont="1" applyBorder="1"/>
    <xf numFmtId="0" fontId="26" fillId="0" borderId="5" xfId="0" applyFont="1" applyBorder="1"/>
    <xf numFmtId="3" fontId="26" fillId="0" borderId="5" xfId="0" applyNumberFormat="1" applyFont="1" applyBorder="1"/>
    <xf numFmtId="3" fontId="25" fillId="0" borderId="5" xfId="0" applyNumberFormat="1" applyFont="1" applyBorder="1"/>
    <xf numFmtId="0" fontId="25" fillId="0" borderId="21" xfId="0" applyFont="1" applyBorder="1" applyAlignment="1">
      <alignment horizontal="center"/>
    </xf>
    <xf numFmtId="3" fontId="25" fillId="0" borderId="18" xfId="0" applyNumberFormat="1" applyFont="1" applyBorder="1"/>
    <xf numFmtId="0" fontId="25" fillId="0" borderId="18" xfId="0" applyFont="1" applyBorder="1"/>
    <xf numFmtId="3" fontId="25" fillId="0" borderId="23" xfId="0" applyNumberFormat="1" applyFont="1" applyBorder="1"/>
    <xf numFmtId="3" fontId="28" fillId="0" borderId="0" xfId="0" applyNumberFormat="1" applyFont="1"/>
    <xf numFmtId="3" fontId="25" fillId="0" borderId="0" xfId="0" applyNumberFormat="1" applyFont="1" applyAlignment="1">
      <alignment horizontal="center"/>
    </xf>
    <xf numFmtId="3" fontId="21" fillId="0" borderId="0" xfId="0" applyNumberFormat="1" applyFont="1"/>
    <xf numFmtId="165" fontId="5" fillId="0" borderId="18" xfId="1" applyNumberFormat="1" applyFont="1" applyBorder="1" applyAlignment="1">
      <alignment horizontal="center"/>
    </xf>
    <xf numFmtId="3" fontId="5" fillId="0" borderId="18" xfId="0" applyNumberFormat="1" applyFont="1" applyBorder="1" applyAlignment="1">
      <alignment vertical="center"/>
    </xf>
    <xf numFmtId="0" fontId="3" fillId="0" borderId="18" xfId="1" applyNumberFormat="1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49" fontId="5" fillId="0" borderId="0" xfId="0" quotePrefix="1" applyNumberFormat="1" applyFont="1" applyAlignment="1">
      <alignment vertical="center"/>
    </xf>
    <xf numFmtId="0" fontId="21" fillId="0" borderId="0" xfId="0" applyFont="1"/>
    <xf numFmtId="0" fontId="30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1" fillId="0" borderId="0" xfId="0" applyFont="1"/>
    <xf numFmtId="3" fontId="3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14" fontId="1" fillId="0" borderId="12" xfId="0" applyNumberFormat="1" applyFont="1" applyBorder="1" applyAlignment="1">
      <alignment horizontal="center"/>
    </xf>
    <xf numFmtId="14" fontId="1" fillId="0" borderId="1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5" fillId="0" borderId="0" xfId="0" quotePrefix="1" applyNumberFormat="1" applyFont="1" applyAlignment="1">
      <alignment horizontal="center" vertical="center"/>
    </xf>
    <xf numFmtId="0" fontId="9" fillId="0" borderId="24" xfId="0" applyFont="1" applyBorder="1" applyAlignment="1">
      <alignment horizontal="center"/>
    </xf>
    <xf numFmtId="165" fontId="1" fillId="0" borderId="0" xfId="1" applyNumberFormat="1" applyFont="1" applyBorder="1" applyAlignment="1">
      <alignment horizontal="justify" vertical="center" wrapText="1"/>
    </xf>
    <xf numFmtId="165" fontId="7" fillId="0" borderId="0" xfId="1" applyNumberFormat="1" applyFont="1" applyBorder="1" applyAlignment="1">
      <alignment horizontal="justify" vertical="center" wrapText="1"/>
    </xf>
    <xf numFmtId="0" fontId="17" fillId="0" borderId="0" xfId="0" applyFont="1" applyAlignment="1">
      <alignment horizontal="justify" vertical="center" wrapText="1"/>
    </xf>
    <xf numFmtId="0" fontId="7" fillId="0" borderId="0" xfId="0" applyFont="1" applyAlignment="1">
      <alignment horizontal="left" vertical="center" wrapText="1"/>
    </xf>
    <xf numFmtId="0" fontId="1" fillId="0" borderId="0" xfId="0" applyFont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5" fillId="0" borderId="0" xfId="0" applyFont="1" applyAlignment="1">
      <alignment horizontal="center" vertical="top"/>
    </xf>
    <xf numFmtId="165" fontId="1" fillId="0" borderId="0" xfId="1" applyNumberFormat="1" applyFont="1" applyAlignment="1">
      <alignment horizontal="justify" vertical="center" wrapText="1"/>
    </xf>
    <xf numFmtId="165" fontId="1" fillId="0" borderId="19" xfId="1" applyNumberFormat="1" applyFont="1" applyBorder="1" applyAlignment="1">
      <alignment horizontal="justify" vertical="center" wrapText="1"/>
    </xf>
    <xf numFmtId="0" fontId="5" fillId="0" borderId="21" xfId="1" applyNumberFormat="1" applyFont="1" applyBorder="1" applyAlignment="1">
      <alignment horizontal="center" vertical="center"/>
    </xf>
    <xf numFmtId="0" fontId="5" fillId="0" borderId="22" xfId="1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1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6" fillId="0" borderId="0" xfId="0" applyFont="1" applyAlignment="1">
      <alignment horizontal="justify" vertical="center" wrapText="1"/>
    </xf>
    <xf numFmtId="0" fontId="29" fillId="0" borderId="0" xfId="0" applyFont="1" applyAlignment="1">
      <alignment horizontal="justify" vertical="center" wrapText="1"/>
    </xf>
    <xf numFmtId="0" fontId="25" fillId="0" borderId="18" xfId="0" applyFont="1" applyBorder="1" applyAlignment="1">
      <alignment horizontal="center"/>
    </xf>
    <xf numFmtId="0" fontId="25" fillId="0" borderId="20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</cellXfs>
  <cellStyles count="5">
    <cellStyle name="Comma" xfId="1" builtinId="3"/>
    <cellStyle name="Comma 2 4" xfId="2" xr:uid="{00000000-0005-0000-0000-000001000000}"/>
    <cellStyle name="Normal" xfId="0" builtinId="0"/>
    <cellStyle name="Normal 2" xfId="3" xr:uid="{00000000-0005-0000-0000-000003000000}"/>
    <cellStyle name="Normal 8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19</xdr:row>
      <xdr:rowOff>76200</xdr:rowOff>
    </xdr:from>
    <xdr:to>
      <xdr:col>0</xdr:col>
      <xdr:colOff>323850</xdr:colOff>
      <xdr:row>19</xdr:row>
      <xdr:rowOff>276225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EEDA6B2-BCFB-448A-ABE1-9C7EB0F0FF12}"/>
            </a:ext>
          </a:extLst>
        </xdr:cNvPr>
        <xdr:cNvSpPr/>
      </xdr:nvSpPr>
      <xdr:spPr>
        <a:xfrm>
          <a:off x="85725" y="4991100"/>
          <a:ext cx="238125" cy="200025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0</xdr:col>
      <xdr:colOff>95250</xdr:colOff>
      <xdr:row>20</xdr:row>
      <xdr:rowOff>66675</xdr:rowOff>
    </xdr:from>
    <xdr:to>
      <xdr:col>0</xdr:col>
      <xdr:colOff>333375</xdr:colOff>
      <xdr:row>20</xdr:row>
      <xdr:rowOff>266700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27A1135-1ACC-461E-918E-C1FB68B41414}"/>
            </a:ext>
          </a:extLst>
        </xdr:cNvPr>
        <xdr:cNvSpPr/>
      </xdr:nvSpPr>
      <xdr:spPr>
        <a:xfrm>
          <a:off x="95250" y="5467350"/>
          <a:ext cx="238125" cy="20002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" sz="1100" kern="1200"/>
            <a:t>x</a:t>
          </a:r>
          <a:endParaRPr lang="en-US" sz="1100" kern="1200"/>
        </a:p>
      </xdr:txBody>
    </xdr:sp>
    <xdr:clientData/>
  </xdr:twoCellAnchor>
  <xdr:twoCellAnchor>
    <xdr:from>
      <xdr:col>1</xdr:col>
      <xdr:colOff>352650</xdr:colOff>
      <xdr:row>2</xdr:row>
      <xdr:rowOff>19050</xdr:rowOff>
    </xdr:from>
    <xdr:to>
      <xdr:col>2</xdr:col>
      <xdr:colOff>199801</xdr:colOff>
      <xdr:row>2</xdr:row>
      <xdr:rowOff>19050</xdr:rowOff>
    </xdr:to>
    <xdr:cxnSp macro="">
      <xdr:nvCxnSpPr>
        <xdr:cNvPr id="4" name="AutoShape 1">
          <a:extLst>
            <a:ext uri="{FF2B5EF4-FFF2-40B4-BE49-F238E27FC236}">
              <a16:creationId xmlns:a16="http://schemas.microsoft.com/office/drawing/2014/main" id="{15D70D97-59A5-4F5F-826F-0C239B5A5D59}"/>
            </a:ext>
          </a:extLst>
        </xdr:cNvPr>
        <xdr:cNvCxnSpPr>
          <a:cxnSpLocks noChangeShapeType="1"/>
        </xdr:cNvCxnSpPr>
      </xdr:nvCxnSpPr>
      <xdr:spPr bwMode="auto">
        <a:xfrm>
          <a:off x="724125" y="419100"/>
          <a:ext cx="542476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19</xdr:row>
      <xdr:rowOff>76200</xdr:rowOff>
    </xdr:from>
    <xdr:to>
      <xdr:col>0</xdr:col>
      <xdr:colOff>323850</xdr:colOff>
      <xdr:row>19</xdr:row>
      <xdr:rowOff>276225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9DFCCF0E-15BF-4536-8D03-A13B896F1900}"/>
            </a:ext>
          </a:extLst>
        </xdr:cNvPr>
        <xdr:cNvSpPr/>
      </xdr:nvSpPr>
      <xdr:spPr>
        <a:xfrm>
          <a:off x="85725" y="4829175"/>
          <a:ext cx="238125" cy="200025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0</xdr:col>
      <xdr:colOff>95250</xdr:colOff>
      <xdr:row>20</xdr:row>
      <xdr:rowOff>66675</xdr:rowOff>
    </xdr:from>
    <xdr:to>
      <xdr:col>0</xdr:col>
      <xdr:colOff>333375</xdr:colOff>
      <xdr:row>20</xdr:row>
      <xdr:rowOff>266700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754D021C-8ABD-43DF-B284-5F1DBA57BC57}"/>
            </a:ext>
          </a:extLst>
        </xdr:cNvPr>
        <xdr:cNvSpPr/>
      </xdr:nvSpPr>
      <xdr:spPr>
        <a:xfrm>
          <a:off x="95250" y="5248275"/>
          <a:ext cx="238125" cy="20002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" sz="1100" kern="1200"/>
            <a:t>x</a:t>
          </a:r>
          <a:endParaRPr lang="en-US" sz="1100" kern="1200"/>
        </a:p>
      </xdr:txBody>
    </xdr:sp>
    <xdr:clientData/>
  </xdr:twoCellAnchor>
  <xdr:twoCellAnchor>
    <xdr:from>
      <xdr:col>1</xdr:col>
      <xdr:colOff>352650</xdr:colOff>
      <xdr:row>2</xdr:row>
      <xdr:rowOff>19050</xdr:rowOff>
    </xdr:from>
    <xdr:to>
      <xdr:col>2</xdr:col>
      <xdr:colOff>199801</xdr:colOff>
      <xdr:row>2</xdr:row>
      <xdr:rowOff>19050</xdr:rowOff>
    </xdr:to>
    <xdr:cxnSp macro="">
      <xdr:nvCxnSpPr>
        <xdr:cNvPr id="4" name="AutoShape 1">
          <a:extLst>
            <a:ext uri="{FF2B5EF4-FFF2-40B4-BE49-F238E27FC236}">
              <a16:creationId xmlns:a16="http://schemas.microsoft.com/office/drawing/2014/main" id="{85F31F59-496D-444C-A4CB-99E64246D65F}"/>
            </a:ext>
          </a:extLst>
        </xdr:cNvPr>
        <xdr:cNvCxnSpPr>
          <a:cxnSpLocks noChangeShapeType="1"/>
        </xdr:cNvCxnSpPr>
      </xdr:nvCxnSpPr>
      <xdr:spPr bwMode="auto">
        <a:xfrm>
          <a:off x="724125" y="419100"/>
          <a:ext cx="618676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1046278</xdr:colOff>
      <xdr:row>2</xdr:row>
      <xdr:rowOff>47625</xdr:rowOff>
    </xdr:from>
    <xdr:to>
      <xdr:col>7</xdr:col>
      <xdr:colOff>574521</xdr:colOff>
      <xdr:row>2</xdr:row>
      <xdr:rowOff>47625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2E3DEA1D-0734-49A1-92C5-A576B1096D10}"/>
            </a:ext>
          </a:extLst>
        </xdr:cNvPr>
        <xdr:cNvSpPr>
          <a:spLocks noChangeShapeType="1"/>
        </xdr:cNvSpPr>
      </xdr:nvSpPr>
      <xdr:spPr bwMode="auto">
        <a:xfrm flipV="1">
          <a:off x="3408478" y="523875"/>
          <a:ext cx="208094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154212</xdr:colOff>
      <xdr:row>2</xdr:row>
      <xdr:rowOff>28575</xdr:rowOff>
    </xdr:from>
    <xdr:to>
      <xdr:col>2</xdr:col>
      <xdr:colOff>452289</xdr:colOff>
      <xdr:row>2</xdr:row>
      <xdr:rowOff>28575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2E2D8239-8F15-43A7-93F7-C26BE5A3DB2E}"/>
            </a:ext>
          </a:extLst>
        </xdr:cNvPr>
        <xdr:cNvSpPr>
          <a:spLocks noChangeShapeType="1"/>
        </xdr:cNvSpPr>
      </xdr:nvSpPr>
      <xdr:spPr bwMode="auto">
        <a:xfrm flipV="1">
          <a:off x="878112" y="504825"/>
          <a:ext cx="650502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9</xdr:row>
      <xdr:rowOff>0</xdr:rowOff>
    </xdr:from>
    <xdr:to>
      <xdr:col>1</xdr:col>
      <xdr:colOff>0</xdr:colOff>
      <xdr:row>11</xdr:row>
      <xdr:rowOff>19050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E52F4375-CA68-4BCA-A3BA-088B0D24E8BB}"/>
            </a:ext>
          </a:extLst>
        </xdr:cNvPr>
        <xdr:cNvCxnSpPr/>
      </xdr:nvCxnSpPr>
      <xdr:spPr>
        <a:xfrm>
          <a:off x="19050" y="2428875"/>
          <a:ext cx="704850" cy="8096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workbookViewId="0">
      <selection activeCell="D6" sqref="D6"/>
    </sheetView>
  </sheetViews>
  <sheetFormatPr defaultColWidth="9.140625" defaultRowHeight="15"/>
  <cols>
    <col min="1" max="1" width="11.28515625" style="1" customWidth="1"/>
    <col min="2" max="3" width="10.5703125" style="2" hidden="1" customWidth="1"/>
    <col min="4" max="4" width="58" style="2" customWidth="1"/>
    <col min="5" max="5" width="24.140625" style="2" customWidth="1"/>
    <col min="6" max="16384" width="9.140625" style="2"/>
  </cols>
  <sheetData>
    <row r="1" spans="1:5" ht="20.25">
      <c r="A1" s="88" t="s">
        <v>0</v>
      </c>
      <c r="B1" s="88"/>
      <c r="C1" s="88"/>
      <c r="D1" s="88"/>
      <c r="E1" s="88"/>
    </row>
    <row r="2" spans="1:5">
      <c r="A2" s="89" t="s">
        <v>1</v>
      </c>
      <c r="B2" s="89"/>
      <c r="C2" s="89"/>
      <c r="D2" s="89"/>
      <c r="E2" s="89"/>
    </row>
    <row r="3" spans="1:5">
      <c r="A3" s="3"/>
      <c r="D3" s="4"/>
    </row>
    <row r="4" spans="1:5" ht="15.75" customHeight="1">
      <c r="A4" s="90" t="s">
        <v>2</v>
      </c>
      <c r="B4" s="94" t="s">
        <v>3</v>
      </c>
      <c r="C4" s="94" t="s">
        <v>4</v>
      </c>
      <c r="D4" s="96" t="s">
        <v>5</v>
      </c>
      <c r="E4" s="98" t="s">
        <v>6</v>
      </c>
    </row>
    <row r="5" spans="1:5" ht="15.75" customHeight="1">
      <c r="A5" s="91"/>
      <c r="B5" s="95"/>
      <c r="C5" s="95"/>
      <c r="D5" s="97"/>
      <c r="E5" s="99"/>
    </row>
    <row r="6" spans="1:5">
      <c r="A6" s="5">
        <v>44201</v>
      </c>
      <c r="B6" s="6"/>
      <c r="C6" s="7"/>
      <c r="D6" s="6" t="s">
        <v>7</v>
      </c>
      <c r="E6" s="8">
        <v>9050000</v>
      </c>
    </row>
    <row r="7" spans="1:5">
      <c r="A7" s="5">
        <v>44203</v>
      </c>
      <c r="B7" s="6"/>
      <c r="C7" s="7"/>
      <c r="D7" s="6" t="s">
        <v>8</v>
      </c>
      <c r="E7" s="8">
        <v>22000000</v>
      </c>
    </row>
    <row r="8" spans="1:5">
      <c r="A8" s="5"/>
      <c r="B8" s="9"/>
      <c r="C8" s="10"/>
      <c r="D8" s="9" t="s">
        <v>9</v>
      </c>
      <c r="E8" s="11">
        <v>5280000</v>
      </c>
    </row>
    <row r="9" spans="1:5">
      <c r="A9" s="5">
        <v>44221</v>
      </c>
      <c r="B9" s="9"/>
      <c r="C9" s="10"/>
      <c r="D9" s="9" t="s">
        <v>10</v>
      </c>
      <c r="E9" s="11">
        <v>6000000</v>
      </c>
    </row>
    <row r="10" spans="1:5">
      <c r="A10" s="92">
        <v>44222</v>
      </c>
      <c r="B10" s="9"/>
      <c r="C10" s="10"/>
      <c r="D10" s="9" t="s">
        <v>11</v>
      </c>
      <c r="E10" s="11">
        <v>66000000</v>
      </c>
    </row>
    <row r="11" spans="1:5">
      <c r="A11" s="93"/>
      <c r="B11" s="9"/>
      <c r="C11" s="10"/>
      <c r="D11" s="9" t="s">
        <v>12</v>
      </c>
      <c r="E11" s="11">
        <v>9050000</v>
      </c>
    </row>
    <row r="12" spans="1:5">
      <c r="A12" s="5">
        <v>44225</v>
      </c>
      <c r="B12" s="9"/>
      <c r="C12" s="10"/>
      <c r="D12" s="9" t="s">
        <v>13</v>
      </c>
      <c r="E12" s="11">
        <v>55000000</v>
      </c>
    </row>
    <row r="13" spans="1:5">
      <c r="A13" s="5">
        <v>44226</v>
      </c>
      <c r="B13" s="9"/>
      <c r="C13" s="10"/>
      <c r="D13" s="9" t="s">
        <v>14</v>
      </c>
      <c r="E13" s="11">
        <v>2500000</v>
      </c>
    </row>
    <row r="14" spans="1:5">
      <c r="A14" s="5">
        <v>44229</v>
      </c>
      <c r="B14" s="6"/>
      <c r="C14" s="7"/>
      <c r="D14" s="6" t="s">
        <v>15</v>
      </c>
      <c r="E14" s="8">
        <v>27500000</v>
      </c>
    </row>
    <row r="15" spans="1:5">
      <c r="A15" s="5">
        <v>44232</v>
      </c>
      <c r="B15" s="6"/>
      <c r="C15" s="7"/>
      <c r="D15" s="6" t="s">
        <v>16</v>
      </c>
      <c r="E15" s="8">
        <v>16500000</v>
      </c>
    </row>
    <row r="16" spans="1:5" ht="15" customHeight="1">
      <c r="A16" s="12">
        <v>44235</v>
      </c>
      <c r="B16" s="9"/>
      <c r="C16" s="10"/>
      <c r="D16" s="9" t="s">
        <v>17</v>
      </c>
      <c r="E16" s="11">
        <v>16500000</v>
      </c>
    </row>
    <row r="17" spans="1:5" ht="15.75">
      <c r="A17" s="13"/>
      <c r="B17" s="14"/>
      <c r="C17" s="15"/>
      <c r="D17" s="16" t="s">
        <v>18</v>
      </c>
      <c r="E17" s="17">
        <f>SUM(E6:E16)</f>
        <v>235380000</v>
      </c>
    </row>
    <row r="18" spans="1:5">
      <c r="D18" s="4"/>
    </row>
    <row r="19" spans="1:5">
      <c r="D19" s="4"/>
    </row>
    <row r="20" spans="1:5">
      <c r="D20" s="4"/>
    </row>
    <row r="21" spans="1:5">
      <c r="D21" s="4"/>
    </row>
    <row r="22" spans="1:5">
      <c r="D22" s="4"/>
    </row>
    <row r="23" spans="1:5">
      <c r="D23" s="4"/>
    </row>
    <row r="24" spans="1:5">
      <c r="D24" s="4"/>
    </row>
    <row r="25" spans="1:5">
      <c r="D25" s="4"/>
    </row>
  </sheetData>
  <mergeCells count="8">
    <mergeCell ref="A1:E1"/>
    <mergeCell ref="A2:E2"/>
    <mergeCell ref="A4:A5"/>
    <mergeCell ref="A10:A11"/>
    <mergeCell ref="B4:B5"/>
    <mergeCell ref="C4:C5"/>
    <mergeCell ref="D4:D5"/>
    <mergeCell ref="E4:E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L36"/>
  <sheetViews>
    <sheetView tabSelected="1" topLeftCell="A10" workbookViewId="0">
      <selection activeCell="M17" sqref="M17"/>
    </sheetView>
  </sheetViews>
  <sheetFormatPr defaultColWidth="9.140625" defaultRowHeight="15"/>
  <cols>
    <col min="1" max="1" width="5.5703125" style="18" customWidth="1"/>
    <col min="2" max="2" width="11.5703125" style="18" customWidth="1"/>
    <col min="3" max="3" width="4.140625" style="18" customWidth="1"/>
    <col min="4" max="4" width="11.28515625" style="18" customWidth="1"/>
    <col min="5" max="5" width="4.85546875" style="18" customWidth="1"/>
    <col min="6" max="6" width="8.42578125" style="18" customWidth="1"/>
    <col min="7" max="7" width="3.7109375" style="18" customWidth="1"/>
    <col min="8" max="8" width="45.42578125" style="20" customWidth="1"/>
    <col min="9" max="9" width="7.85546875" style="20" customWidth="1"/>
    <col min="10" max="10" width="26.85546875" style="18" customWidth="1"/>
    <col min="11" max="11" width="11.5703125" style="18" customWidth="1"/>
    <col min="12" max="12" width="22.140625" style="18" customWidth="1"/>
    <col min="13" max="16384" width="9.140625" style="18"/>
  </cols>
  <sheetData>
    <row r="1" spans="1:12" ht="15.75" customHeight="1">
      <c r="A1" s="28" t="s">
        <v>20</v>
      </c>
      <c r="B1" s="26"/>
      <c r="C1" s="26"/>
      <c r="D1" s="26"/>
      <c r="E1" s="26"/>
      <c r="F1" s="26"/>
      <c r="G1" s="26"/>
      <c r="H1" s="25"/>
      <c r="I1" s="25"/>
      <c r="J1" s="25"/>
      <c r="K1" s="25"/>
      <c r="L1" s="25"/>
    </row>
    <row r="2" spans="1:12" ht="15.75" customHeight="1">
      <c r="A2" s="27" t="s">
        <v>32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2"/>
    </row>
    <row r="3" spans="1:12" ht="25.5" customHeight="1">
      <c r="A3" s="115" t="s">
        <v>112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25"/>
    </row>
    <row r="4" spans="1:12" ht="22.5" customHeight="1">
      <c r="A4" s="116" t="s">
        <v>87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25"/>
    </row>
    <row r="5" spans="1:12" ht="21.75" customHeight="1">
      <c r="A5" s="117" t="s">
        <v>21</v>
      </c>
      <c r="B5" s="117"/>
      <c r="C5" s="117"/>
      <c r="D5" s="117"/>
      <c r="E5" s="117"/>
      <c r="F5" s="117"/>
      <c r="G5" s="117"/>
      <c r="H5" s="117"/>
      <c r="I5" s="29"/>
      <c r="J5" s="117" t="s">
        <v>26</v>
      </c>
      <c r="K5" s="117"/>
      <c r="L5" s="29"/>
    </row>
    <row r="6" spans="1:12" ht="19.5" customHeight="1">
      <c r="A6" s="117"/>
      <c r="B6" s="117"/>
      <c r="C6" s="117"/>
      <c r="D6" s="117"/>
      <c r="E6" s="117"/>
      <c r="F6" s="117"/>
      <c r="G6" s="117"/>
      <c r="H6" s="117"/>
      <c r="I6" s="29"/>
      <c r="J6" s="27" t="s">
        <v>33</v>
      </c>
      <c r="K6" s="35" t="s">
        <v>30</v>
      </c>
      <c r="L6" s="29"/>
    </row>
    <row r="7" spans="1:12" ht="19.5" customHeight="1">
      <c r="A7" s="39" t="s">
        <v>40</v>
      </c>
      <c r="B7" s="31"/>
      <c r="C7" s="31"/>
      <c r="D7" s="46"/>
      <c r="E7" s="31"/>
      <c r="F7" s="31"/>
      <c r="G7" s="31"/>
      <c r="H7" s="30"/>
      <c r="I7" s="78" t="s">
        <v>71</v>
      </c>
      <c r="J7" s="48" t="s">
        <v>67</v>
      </c>
      <c r="K7" s="21" t="s">
        <v>29</v>
      </c>
    </row>
    <row r="8" spans="1:12" ht="19.5" customHeight="1">
      <c r="A8" s="39" t="s">
        <v>41</v>
      </c>
      <c r="B8" s="31"/>
      <c r="C8" s="40"/>
      <c r="D8" s="46"/>
      <c r="E8" s="31"/>
      <c r="F8" s="31"/>
      <c r="G8" s="31"/>
      <c r="H8" s="30"/>
      <c r="I8" s="80">
        <v>1</v>
      </c>
      <c r="J8" s="47" t="s">
        <v>88</v>
      </c>
      <c r="K8" s="34">
        <v>133500</v>
      </c>
    </row>
    <row r="9" spans="1:12" ht="19.5" customHeight="1">
      <c r="A9" s="39" t="s">
        <v>42</v>
      </c>
      <c r="B9" s="31"/>
      <c r="C9" s="44"/>
      <c r="D9" s="118"/>
      <c r="E9" s="118"/>
      <c r="F9" s="118"/>
      <c r="G9" s="118"/>
      <c r="H9" s="77"/>
      <c r="I9" s="81">
        <v>2</v>
      </c>
      <c r="J9" s="47" t="s">
        <v>91</v>
      </c>
      <c r="K9" s="34">
        <v>171000</v>
      </c>
    </row>
    <row r="10" spans="1:12" ht="19.5" customHeight="1">
      <c r="A10" s="39" t="s">
        <v>43</v>
      </c>
      <c r="B10" s="31"/>
      <c r="C10" s="40"/>
      <c r="D10" s="31"/>
      <c r="E10" s="31"/>
      <c r="F10" s="31"/>
      <c r="G10" s="31"/>
      <c r="H10" s="30"/>
      <c r="I10" s="80">
        <v>3</v>
      </c>
      <c r="J10" s="47" t="s">
        <v>92</v>
      </c>
      <c r="K10" s="34">
        <v>84000</v>
      </c>
    </row>
    <row r="11" spans="1:12" s="19" customFormat="1" ht="19.5" customHeight="1">
      <c r="A11" s="39" t="s">
        <v>44</v>
      </c>
      <c r="B11" s="32"/>
      <c r="C11" s="46"/>
      <c r="D11" s="32"/>
      <c r="E11" s="32"/>
      <c r="F11" s="32"/>
      <c r="G11" s="32"/>
      <c r="H11" s="24"/>
      <c r="I11" s="80">
        <v>4</v>
      </c>
      <c r="J11" s="47" t="s">
        <v>98</v>
      </c>
      <c r="K11" s="34">
        <v>139000</v>
      </c>
      <c r="L11" s="23"/>
    </row>
    <row r="12" spans="1:12" ht="19.5" customHeight="1">
      <c r="A12" s="39" t="s">
        <v>45</v>
      </c>
      <c r="B12" s="31"/>
      <c r="C12" s="100"/>
      <c r="D12" s="100"/>
      <c r="E12" s="100"/>
      <c r="F12" s="100"/>
      <c r="G12" s="39" t="s">
        <v>117</v>
      </c>
      <c r="H12" s="30"/>
      <c r="I12" s="80">
        <v>5</v>
      </c>
      <c r="J12" s="47" t="s">
        <v>93</v>
      </c>
      <c r="K12" s="34">
        <v>84000</v>
      </c>
    </row>
    <row r="13" spans="1:12" ht="19.5" customHeight="1">
      <c r="A13" s="39" t="s">
        <v>118</v>
      </c>
      <c r="B13" s="31"/>
      <c r="C13" s="31"/>
      <c r="D13" s="31"/>
      <c r="E13" s="31"/>
      <c r="F13" s="31"/>
      <c r="G13" s="31"/>
      <c r="H13" s="30"/>
      <c r="I13" s="80">
        <v>6</v>
      </c>
      <c r="J13" s="47" t="s">
        <v>97</v>
      </c>
      <c r="K13" s="34">
        <v>118000</v>
      </c>
    </row>
    <row r="14" spans="1:12" ht="19.5" customHeight="1">
      <c r="A14" s="39" t="s">
        <v>46</v>
      </c>
      <c r="B14" s="31"/>
      <c r="C14" s="46"/>
      <c r="D14" s="32"/>
      <c r="E14" s="32"/>
      <c r="F14" s="32"/>
      <c r="G14" s="32"/>
      <c r="H14" s="24"/>
      <c r="I14" s="80">
        <v>7</v>
      </c>
      <c r="J14" s="47" t="s">
        <v>94</v>
      </c>
      <c r="K14" s="34">
        <v>105000</v>
      </c>
    </row>
    <row r="15" spans="1:12" ht="19.5" customHeight="1">
      <c r="A15" s="31" t="s">
        <v>34</v>
      </c>
      <c r="B15" s="31"/>
      <c r="C15" s="43"/>
      <c r="D15" s="31" t="s">
        <v>35</v>
      </c>
      <c r="E15" s="31"/>
      <c r="F15" s="31"/>
      <c r="G15" s="31"/>
      <c r="H15" s="30"/>
      <c r="I15" s="80">
        <v>8</v>
      </c>
      <c r="J15" s="47" t="s">
        <v>93</v>
      </c>
      <c r="K15" s="34">
        <v>84000</v>
      </c>
    </row>
    <row r="16" spans="1:12" ht="19.5" customHeight="1">
      <c r="A16" s="39" t="s">
        <v>119</v>
      </c>
      <c r="B16" s="31"/>
      <c r="C16" s="31"/>
      <c r="D16" s="31"/>
      <c r="E16" s="31"/>
      <c r="F16" s="31"/>
      <c r="G16" s="31"/>
      <c r="H16" s="30"/>
      <c r="I16" s="80">
        <v>9</v>
      </c>
      <c r="J16" s="47" t="s">
        <v>96</v>
      </c>
      <c r="K16" s="34">
        <v>162500</v>
      </c>
    </row>
    <row r="17" spans="1:11" ht="19.5" customHeight="1">
      <c r="A17" s="39" t="s">
        <v>36</v>
      </c>
      <c r="B17" s="31"/>
      <c r="C17" s="31"/>
      <c r="D17" s="44">
        <f>C15*K20</f>
        <v>0</v>
      </c>
      <c r="E17" s="31" t="s">
        <v>37</v>
      </c>
      <c r="F17" s="38" t="s">
        <v>47</v>
      </c>
      <c r="G17" s="38"/>
      <c r="H17" s="42"/>
      <c r="I17" s="80">
        <v>10</v>
      </c>
      <c r="J17" s="47" t="s">
        <v>95</v>
      </c>
      <c r="K17" s="34">
        <v>94500</v>
      </c>
    </row>
    <row r="18" spans="1:11" ht="19.5" customHeight="1">
      <c r="A18" s="40" t="s">
        <v>100</v>
      </c>
      <c r="B18" s="31"/>
      <c r="C18" s="31"/>
      <c r="D18" s="31"/>
      <c r="E18" s="31"/>
      <c r="F18" s="31"/>
      <c r="G18" s="31"/>
      <c r="H18" s="30"/>
      <c r="I18" s="80">
        <v>11</v>
      </c>
      <c r="J18" s="47" t="s">
        <v>93</v>
      </c>
      <c r="K18" s="34">
        <v>84000</v>
      </c>
    </row>
    <row r="19" spans="1:11" ht="19.5" customHeight="1">
      <c r="A19" s="113" t="s">
        <v>22</v>
      </c>
      <c r="B19" s="113"/>
      <c r="C19" s="113"/>
      <c r="D19" s="113"/>
      <c r="E19" s="113"/>
      <c r="F19" s="113"/>
      <c r="G19" s="113"/>
      <c r="H19" s="114"/>
      <c r="I19" s="80">
        <v>12</v>
      </c>
      <c r="J19" s="47" t="s">
        <v>95</v>
      </c>
      <c r="K19" s="34">
        <v>94500</v>
      </c>
    </row>
    <row r="20" spans="1:11" ht="33.75" customHeight="1">
      <c r="A20" s="37"/>
      <c r="B20" s="106" t="s">
        <v>99</v>
      </c>
      <c r="C20" s="107"/>
      <c r="D20" s="107"/>
      <c r="E20" s="107"/>
      <c r="F20" s="107"/>
      <c r="G20" s="109" t="s">
        <v>89</v>
      </c>
      <c r="H20" s="110"/>
      <c r="I20" s="111" t="s">
        <v>19</v>
      </c>
      <c r="J20" s="112"/>
      <c r="K20" s="79">
        <f>SUM(K8:K19)</f>
        <v>1354000</v>
      </c>
    </row>
    <row r="21" spans="1:11" ht="29.25" customHeight="1">
      <c r="A21" s="31"/>
      <c r="B21" s="36" t="s">
        <v>24</v>
      </c>
      <c r="C21" s="36"/>
      <c r="D21" s="36"/>
      <c r="E21" s="36"/>
      <c r="F21" s="36"/>
      <c r="G21" s="102" t="s">
        <v>25</v>
      </c>
      <c r="H21" s="103"/>
      <c r="I21" s="101" t="s">
        <v>120</v>
      </c>
      <c r="J21" s="101"/>
      <c r="K21" s="101"/>
    </row>
    <row r="22" spans="1:11" ht="32.25" customHeight="1">
      <c r="A22" s="31"/>
      <c r="B22" s="105" t="s">
        <v>90</v>
      </c>
      <c r="C22" s="105"/>
      <c r="D22" s="105"/>
      <c r="E22" s="105"/>
      <c r="F22" s="105"/>
      <c r="G22" s="102" t="s">
        <v>31</v>
      </c>
      <c r="H22" s="103"/>
      <c r="I22" s="108" t="s">
        <v>39</v>
      </c>
      <c r="J22" s="108"/>
      <c r="K22" s="108"/>
    </row>
    <row r="23" spans="1:11" ht="32.25" customHeight="1">
      <c r="A23" s="31"/>
      <c r="B23" s="105" t="s">
        <v>23</v>
      </c>
      <c r="C23" s="105"/>
      <c r="D23" s="105"/>
      <c r="E23" s="105"/>
      <c r="F23" s="105"/>
      <c r="G23" s="104" t="s">
        <v>38</v>
      </c>
      <c r="H23" s="104"/>
      <c r="I23" s="49"/>
    </row>
    <row r="24" spans="1:11" ht="15.75" customHeight="1">
      <c r="A24" s="31"/>
      <c r="B24" s="41"/>
      <c r="C24" s="33"/>
      <c r="D24" s="33"/>
      <c r="E24" s="33"/>
      <c r="F24" s="33"/>
      <c r="G24" s="104"/>
      <c r="H24" s="104"/>
      <c r="I24" s="49"/>
    </row>
    <row r="25" spans="1:11">
      <c r="A25" s="31"/>
      <c r="B25" s="31"/>
      <c r="C25" s="31"/>
      <c r="D25" s="31"/>
      <c r="E25" s="31"/>
      <c r="F25" s="31"/>
      <c r="G25" s="33"/>
      <c r="H25" s="30"/>
      <c r="I25" s="50"/>
    </row>
    <row r="26" spans="1:11">
      <c r="A26" s="31"/>
      <c r="B26" s="31"/>
      <c r="C26" s="31"/>
      <c r="D26" s="31"/>
      <c r="E26" s="31"/>
      <c r="F26" s="31"/>
      <c r="G26" s="31"/>
      <c r="H26" s="30"/>
      <c r="I26" s="50"/>
      <c r="K26" s="45"/>
    </row>
    <row r="27" spans="1:11">
      <c r="A27" s="31"/>
      <c r="B27" s="31"/>
      <c r="C27" s="31"/>
      <c r="D27" s="31"/>
      <c r="E27" s="31"/>
      <c r="F27" s="31"/>
      <c r="G27" s="31"/>
      <c r="H27" s="30"/>
      <c r="I27" s="30"/>
    </row>
    <row r="28" spans="1:11">
      <c r="A28" s="31"/>
      <c r="B28" s="31"/>
      <c r="C28" s="31"/>
      <c r="D28" s="31"/>
      <c r="E28" s="31"/>
      <c r="F28" s="31"/>
      <c r="G28" s="31"/>
      <c r="H28" s="30"/>
      <c r="I28" s="30"/>
    </row>
    <row r="29" spans="1:11">
      <c r="A29" s="31"/>
      <c r="B29" s="31"/>
      <c r="C29" s="31"/>
      <c r="D29" s="31"/>
      <c r="E29" s="31"/>
      <c r="F29" s="31"/>
      <c r="G29" s="31"/>
      <c r="H29" s="30"/>
      <c r="I29" s="30"/>
    </row>
    <row r="30" spans="1:11">
      <c r="A30" s="31"/>
      <c r="B30" s="31"/>
      <c r="C30" s="31"/>
      <c r="D30" s="31"/>
      <c r="E30" s="31"/>
      <c r="F30" s="31"/>
      <c r="G30" s="31"/>
      <c r="H30" s="30"/>
      <c r="I30" s="30"/>
    </row>
    <row r="31" spans="1:11">
      <c r="A31" s="31"/>
      <c r="B31" s="31"/>
      <c r="C31" s="31"/>
      <c r="D31" s="31"/>
      <c r="E31" s="31"/>
      <c r="F31" s="31"/>
      <c r="G31" s="31"/>
      <c r="H31" s="30"/>
      <c r="I31" s="30"/>
    </row>
    <row r="32" spans="1:11">
      <c r="A32" s="31"/>
      <c r="B32" s="31"/>
      <c r="C32" s="31"/>
      <c r="D32" s="31"/>
      <c r="E32" s="31"/>
      <c r="F32" s="31"/>
      <c r="G32" s="31"/>
      <c r="H32" s="30"/>
      <c r="I32" s="30"/>
    </row>
    <row r="33" spans="1:9">
      <c r="A33" s="31"/>
      <c r="B33" s="31"/>
      <c r="C33" s="31"/>
      <c r="D33" s="31"/>
      <c r="E33" s="31"/>
      <c r="F33" s="31"/>
      <c r="G33" s="31"/>
      <c r="H33" s="30"/>
      <c r="I33" s="30"/>
    </row>
    <row r="34" spans="1:9">
      <c r="G34" s="31"/>
      <c r="H34" s="30"/>
      <c r="I34" s="30"/>
    </row>
    <row r="35" spans="1:9">
      <c r="I35" s="30"/>
    </row>
    <row r="36" spans="1:9">
      <c r="I36" s="30"/>
    </row>
  </sheetData>
  <mergeCells count="17">
    <mergeCell ref="A3:K3"/>
    <mergeCell ref="A4:K4"/>
    <mergeCell ref="A5:H6"/>
    <mergeCell ref="J5:K5"/>
    <mergeCell ref="D9:G9"/>
    <mergeCell ref="C12:F12"/>
    <mergeCell ref="I21:K21"/>
    <mergeCell ref="G22:H22"/>
    <mergeCell ref="G23:H24"/>
    <mergeCell ref="B23:F23"/>
    <mergeCell ref="B20:F20"/>
    <mergeCell ref="G21:H21"/>
    <mergeCell ref="I22:K22"/>
    <mergeCell ref="G20:H20"/>
    <mergeCell ref="B22:F22"/>
    <mergeCell ref="I20:J20"/>
    <mergeCell ref="A19:H19"/>
  </mergeCells>
  <pageMargins left="0.39" right="0.21" top="0.33" bottom="0.49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7FF4E-6629-4CD8-B672-604C2AC25A4A}">
  <sheetPr>
    <tabColor theme="0"/>
  </sheetPr>
  <dimension ref="A1:L36"/>
  <sheetViews>
    <sheetView workbookViewId="0">
      <selection activeCell="I21" sqref="I21:K21"/>
    </sheetView>
  </sheetViews>
  <sheetFormatPr defaultColWidth="9.140625" defaultRowHeight="15"/>
  <cols>
    <col min="1" max="1" width="5.5703125" style="18" customWidth="1"/>
    <col min="2" max="2" width="11.5703125" style="18" customWidth="1"/>
    <col min="3" max="3" width="4.140625" style="18" customWidth="1"/>
    <col min="4" max="4" width="11.28515625" style="18" customWidth="1"/>
    <col min="5" max="5" width="4.85546875" style="18" customWidth="1"/>
    <col min="6" max="6" width="8.42578125" style="18" customWidth="1"/>
    <col min="7" max="7" width="3.7109375" style="18" customWidth="1"/>
    <col min="8" max="8" width="45.42578125" style="20" customWidth="1"/>
    <col min="9" max="9" width="7.85546875" style="20" customWidth="1"/>
    <col min="10" max="10" width="26.85546875" style="18" customWidth="1"/>
    <col min="11" max="11" width="11.5703125" style="18" customWidth="1"/>
    <col min="12" max="12" width="22.140625" style="18" customWidth="1"/>
    <col min="13" max="16384" width="9.140625" style="18"/>
  </cols>
  <sheetData>
    <row r="1" spans="1:12" ht="15.75" customHeight="1">
      <c r="A1" s="28" t="s">
        <v>20</v>
      </c>
      <c r="B1" s="26"/>
      <c r="C1" s="26"/>
      <c r="D1" s="26"/>
      <c r="E1" s="26"/>
      <c r="F1" s="26"/>
      <c r="G1" s="26"/>
      <c r="H1" s="25"/>
      <c r="I1" s="25"/>
      <c r="J1" s="25"/>
      <c r="K1" s="25"/>
      <c r="L1" s="25"/>
    </row>
    <row r="2" spans="1:12" ht="15.75" customHeight="1">
      <c r="A2" s="27" t="s">
        <v>32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2"/>
    </row>
    <row r="3" spans="1:12" ht="25.5" customHeight="1">
      <c r="A3" s="115" t="s">
        <v>112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25"/>
    </row>
    <row r="4" spans="1:12" ht="22.5" customHeight="1">
      <c r="A4" s="116" t="s">
        <v>87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25"/>
    </row>
    <row r="5" spans="1:12" ht="21.75" customHeight="1">
      <c r="A5" s="117" t="s">
        <v>21</v>
      </c>
      <c r="B5" s="117"/>
      <c r="C5" s="117"/>
      <c r="D5" s="117"/>
      <c r="E5" s="117"/>
      <c r="F5" s="117"/>
      <c r="G5" s="117"/>
      <c r="H5" s="117"/>
      <c r="I5" s="29"/>
      <c r="J5" s="117" t="s">
        <v>26</v>
      </c>
      <c r="K5" s="117"/>
      <c r="L5" s="29"/>
    </row>
    <row r="6" spans="1:12" ht="19.5" customHeight="1">
      <c r="A6" s="117"/>
      <c r="B6" s="117"/>
      <c r="C6" s="117"/>
      <c r="D6" s="117"/>
      <c r="E6" s="117"/>
      <c r="F6" s="117"/>
      <c r="G6" s="117"/>
      <c r="H6" s="117"/>
      <c r="I6" s="29"/>
      <c r="J6" s="27" t="s">
        <v>33</v>
      </c>
      <c r="K6" s="35" t="s">
        <v>30</v>
      </c>
      <c r="L6" s="29"/>
    </row>
    <row r="7" spans="1:12" ht="19.5" customHeight="1">
      <c r="A7" s="39" t="s">
        <v>103</v>
      </c>
      <c r="B7" s="31"/>
      <c r="C7" s="31"/>
      <c r="D7" s="46"/>
      <c r="E7" s="31"/>
      <c r="F7" s="31"/>
      <c r="G7" s="31"/>
      <c r="H7" s="30"/>
      <c r="I7" s="78" t="s">
        <v>71</v>
      </c>
      <c r="J7" s="48" t="s">
        <v>67</v>
      </c>
      <c r="K7" s="21" t="s">
        <v>29</v>
      </c>
    </row>
    <row r="8" spans="1:12" ht="19.5" customHeight="1">
      <c r="A8" s="39" t="s">
        <v>108</v>
      </c>
      <c r="B8" s="31"/>
      <c r="C8" s="40"/>
      <c r="D8" s="46"/>
      <c r="E8" s="31"/>
      <c r="F8" s="31"/>
      <c r="G8" s="31"/>
      <c r="H8" s="30"/>
      <c r="I8" s="80">
        <v>1</v>
      </c>
      <c r="J8" s="47" t="s">
        <v>88</v>
      </c>
      <c r="K8" s="34">
        <v>133500</v>
      </c>
    </row>
    <row r="9" spans="1:12" ht="19.5" customHeight="1">
      <c r="A9" s="39" t="s">
        <v>109</v>
      </c>
      <c r="B9" s="31"/>
      <c r="C9" s="44"/>
      <c r="D9" s="83"/>
      <c r="E9" s="83"/>
      <c r="F9" s="83"/>
      <c r="G9" s="83"/>
      <c r="H9" s="77"/>
      <c r="I9" s="81">
        <v>2</v>
      </c>
      <c r="J9" s="47" t="s">
        <v>91</v>
      </c>
      <c r="K9" s="34">
        <v>171000</v>
      </c>
    </row>
    <row r="10" spans="1:12" ht="19.5" customHeight="1">
      <c r="A10" s="39" t="s">
        <v>110</v>
      </c>
      <c r="B10" s="31"/>
      <c r="C10" s="40"/>
      <c r="D10" s="31"/>
      <c r="E10" s="31"/>
      <c r="F10" s="31"/>
      <c r="G10" s="31"/>
      <c r="H10" s="30"/>
      <c r="I10" s="80">
        <v>3</v>
      </c>
      <c r="J10" s="47" t="s">
        <v>92</v>
      </c>
      <c r="K10" s="34">
        <v>84000</v>
      </c>
    </row>
    <row r="11" spans="1:12" s="19" customFormat="1" ht="19.5" customHeight="1">
      <c r="A11" s="39" t="s">
        <v>104</v>
      </c>
      <c r="B11" s="32"/>
      <c r="C11" s="46"/>
      <c r="D11" s="46"/>
      <c r="E11" s="32"/>
      <c r="F11" s="32"/>
      <c r="G11" s="32"/>
      <c r="H11" s="24"/>
      <c r="I11" s="80">
        <v>4</v>
      </c>
      <c r="J11" s="47" t="s">
        <v>98</v>
      </c>
      <c r="K11" s="34">
        <v>139000</v>
      </c>
      <c r="L11" s="23"/>
    </row>
    <row r="12" spans="1:12" ht="19.5" customHeight="1">
      <c r="A12" s="39" t="s">
        <v>102</v>
      </c>
      <c r="B12" s="31"/>
      <c r="C12" s="82"/>
      <c r="D12" s="82"/>
      <c r="E12" s="82"/>
      <c r="F12" s="82"/>
      <c r="G12" s="39" t="s">
        <v>101</v>
      </c>
      <c r="H12" s="30"/>
      <c r="I12" s="80">
        <v>5</v>
      </c>
      <c r="J12" s="47" t="s">
        <v>93</v>
      </c>
      <c r="K12" s="34">
        <v>84000</v>
      </c>
    </row>
    <row r="13" spans="1:12" ht="19.5" customHeight="1">
      <c r="A13" s="39" t="s">
        <v>111</v>
      </c>
      <c r="B13" s="31"/>
      <c r="C13" s="31"/>
      <c r="D13" s="31"/>
      <c r="E13" s="31"/>
      <c r="F13" s="31"/>
      <c r="G13" s="31"/>
      <c r="H13" s="30"/>
      <c r="I13" s="80">
        <v>6</v>
      </c>
      <c r="J13" s="47" t="s">
        <v>97</v>
      </c>
      <c r="K13" s="34">
        <v>118000</v>
      </c>
    </row>
    <row r="14" spans="1:12" ht="19.5" customHeight="1">
      <c r="A14" s="39" t="s">
        <v>105</v>
      </c>
      <c r="B14" s="31"/>
      <c r="C14" s="46"/>
      <c r="D14" s="32"/>
      <c r="E14" s="32"/>
      <c r="F14" s="32"/>
      <c r="G14" s="32"/>
      <c r="H14" s="24"/>
      <c r="I14" s="80">
        <v>7</v>
      </c>
      <c r="J14" s="47" t="s">
        <v>94</v>
      </c>
      <c r="K14" s="34">
        <v>105000</v>
      </c>
    </row>
    <row r="15" spans="1:12" ht="19.5" customHeight="1">
      <c r="A15" s="39" t="s">
        <v>116</v>
      </c>
      <c r="B15" s="31"/>
      <c r="C15" s="84"/>
      <c r="D15" s="31" t="s">
        <v>35</v>
      </c>
      <c r="E15" s="31"/>
      <c r="F15" s="31"/>
      <c r="G15" s="31"/>
      <c r="H15" s="30"/>
      <c r="I15" s="80">
        <v>8</v>
      </c>
      <c r="J15" s="47" t="s">
        <v>93</v>
      </c>
      <c r="K15" s="34">
        <v>84000</v>
      </c>
    </row>
    <row r="16" spans="1:12" ht="19.5" customHeight="1">
      <c r="A16" s="85" t="s">
        <v>115</v>
      </c>
      <c r="B16" s="31"/>
      <c r="C16" s="31"/>
      <c r="D16" s="31"/>
      <c r="E16" s="31"/>
      <c r="F16" s="31"/>
      <c r="G16" s="31"/>
      <c r="H16" s="30"/>
      <c r="I16" s="80">
        <v>9</v>
      </c>
      <c r="J16" s="47" t="s">
        <v>96</v>
      </c>
      <c r="K16" s="34">
        <v>162500</v>
      </c>
    </row>
    <row r="17" spans="1:11" ht="19.5" customHeight="1">
      <c r="A17" s="39" t="s">
        <v>106</v>
      </c>
      <c r="B17" s="31"/>
      <c r="C17" s="31"/>
      <c r="D17" s="87"/>
      <c r="E17" s="31" t="s">
        <v>37</v>
      </c>
      <c r="F17" s="38" t="s">
        <v>107</v>
      </c>
      <c r="G17" s="38"/>
      <c r="H17" s="86"/>
      <c r="I17" s="80">
        <v>10</v>
      </c>
      <c r="J17" s="47" t="s">
        <v>95</v>
      </c>
      <c r="K17" s="34">
        <v>94500</v>
      </c>
    </row>
    <row r="18" spans="1:11" ht="19.5" customHeight="1">
      <c r="A18" s="40" t="s">
        <v>100</v>
      </c>
      <c r="B18" s="31"/>
      <c r="C18" s="31"/>
      <c r="D18" s="31"/>
      <c r="E18" s="31"/>
      <c r="F18" s="31"/>
      <c r="G18" s="31"/>
      <c r="H18" s="30"/>
      <c r="I18" s="80">
        <v>11</v>
      </c>
      <c r="J18" s="47" t="s">
        <v>93</v>
      </c>
      <c r="K18" s="34">
        <v>84000</v>
      </c>
    </row>
    <row r="19" spans="1:11" ht="19.5" customHeight="1">
      <c r="A19" s="113" t="s">
        <v>22</v>
      </c>
      <c r="B19" s="113"/>
      <c r="C19" s="113"/>
      <c r="D19" s="113"/>
      <c r="E19" s="113"/>
      <c r="F19" s="113"/>
      <c r="G19" s="113"/>
      <c r="H19" s="114"/>
      <c r="I19" s="80">
        <v>12</v>
      </c>
      <c r="J19" s="47" t="s">
        <v>95</v>
      </c>
      <c r="K19" s="34">
        <v>94500</v>
      </c>
    </row>
    <row r="20" spans="1:11" ht="28.5" customHeight="1">
      <c r="A20" s="37"/>
      <c r="B20" s="106" t="s">
        <v>99</v>
      </c>
      <c r="C20" s="107"/>
      <c r="D20" s="107"/>
      <c r="E20" s="107"/>
      <c r="F20" s="107"/>
      <c r="G20" s="109" t="s">
        <v>89</v>
      </c>
      <c r="H20" s="110"/>
      <c r="I20" s="111" t="s">
        <v>19</v>
      </c>
      <c r="J20" s="112"/>
      <c r="K20" s="79">
        <f>SUM(K8:K19)</f>
        <v>1354000</v>
      </c>
    </row>
    <row r="21" spans="1:11" ht="28.5" customHeight="1">
      <c r="A21" s="31"/>
      <c r="B21" s="36" t="s">
        <v>24</v>
      </c>
      <c r="C21" s="36"/>
      <c r="D21" s="36"/>
      <c r="E21" s="36"/>
      <c r="F21" s="36"/>
      <c r="G21" s="102" t="s">
        <v>25</v>
      </c>
      <c r="H21" s="103"/>
      <c r="I21" s="101" t="s">
        <v>114</v>
      </c>
      <c r="J21" s="101"/>
      <c r="K21" s="101"/>
    </row>
    <row r="22" spans="1:11" ht="28.5" customHeight="1">
      <c r="A22" s="31"/>
      <c r="B22" s="105" t="s">
        <v>90</v>
      </c>
      <c r="C22" s="105"/>
      <c r="D22" s="105"/>
      <c r="E22" s="105"/>
      <c r="F22" s="105"/>
      <c r="G22" s="102" t="s">
        <v>31</v>
      </c>
      <c r="H22" s="103"/>
      <c r="I22" s="119" t="s">
        <v>113</v>
      </c>
      <c r="J22" s="119"/>
      <c r="K22" s="119"/>
    </row>
    <row r="23" spans="1:11" ht="28.5" customHeight="1">
      <c r="A23" s="31"/>
      <c r="B23" s="105" t="s">
        <v>23</v>
      </c>
      <c r="C23" s="105"/>
      <c r="D23" s="105"/>
      <c r="E23" s="105"/>
      <c r="F23" s="105"/>
      <c r="G23" s="104" t="s">
        <v>38</v>
      </c>
      <c r="H23" s="104"/>
      <c r="I23" s="49"/>
    </row>
    <row r="24" spans="1:11" ht="15.75" customHeight="1">
      <c r="A24" s="31"/>
      <c r="B24" s="41"/>
      <c r="C24" s="33"/>
      <c r="D24" s="33"/>
      <c r="E24" s="33"/>
      <c r="F24" s="33"/>
      <c r="G24" s="104"/>
      <c r="H24" s="104"/>
      <c r="I24" s="49"/>
    </row>
    <row r="25" spans="1:11">
      <c r="A25" s="31"/>
      <c r="B25" s="31"/>
      <c r="C25" s="31"/>
      <c r="D25" s="31"/>
      <c r="E25" s="31"/>
      <c r="F25" s="31"/>
      <c r="G25" s="33"/>
      <c r="H25" s="30"/>
      <c r="I25" s="50"/>
    </row>
    <row r="26" spans="1:11">
      <c r="A26" s="31"/>
      <c r="B26" s="31"/>
      <c r="C26" s="31"/>
      <c r="D26" s="31"/>
      <c r="E26" s="31"/>
      <c r="F26" s="31"/>
      <c r="G26" s="31"/>
      <c r="H26" s="30"/>
      <c r="I26" s="50"/>
      <c r="K26" s="45"/>
    </row>
    <row r="27" spans="1:11">
      <c r="A27" s="31"/>
      <c r="B27" s="31"/>
      <c r="C27" s="31"/>
      <c r="D27" s="31"/>
      <c r="E27" s="31"/>
      <c r="F27" s="31"/>
      <c r="G27" s="31"/>
      <c r="H27" s="30"/>
      <c r="I27" s="30"/>
    </row>
    <row r="28" spans="1:11">
      <c r="A28" s="31"/>
      <c r="B28" s="31"/>
      <c r="C28" s="31"/>
      <c r="D28" s="31"/>
      <c r="E28" s="31"/>
      <c r="F28" s="31"/>
      <c r="G28" s="31"/>
      <c r="H28" s="30"/>
      <c r="I28" s="30"/>
    </row>
    <row r="29" spans="1:11">
      <c r="A29" s="31"/>
      <c r="B29" s="31"/>
      <c r="C29" s="31"/>
      <c r="D29" s="31"/>
      <c r="E29" s="31"/>
      <c r="F29" s="31"/>
      <c r="G29" s="31"/>
      <c r="H29" s="30"/>
      <c r="I29" s="30"/>
    </row>
    <row r="30" spans="1:11">
      <c r="A30" s="31"/>
      <c r="B30" s="31"/>
      <c r="C30" s="31"/>
      <c r="D30" s="31"/>
      <c r="E30" s="31"/>
      <c r="F30" s="31"/>
      <c r="G30" s="31"/>
      <c r="H30" s="30"/>
      <c r="I30" s="30"/>
    </row>
    <row r="31" spans="1:11">
      <c r="A31" s="31"/>
      <c r="B31" s="31"/>
      <c r="C31" s="31"/>
      <c r="D31" s="31"/>
      <c r="E31" s="31"/>
      <c r="F31" s="31"/>
      <c r="G31" s="31"/>
      <c r="H31" s="30"/>
      <c r="I31" s="30"/>
    </row>
    <row r="32" spans="1:11">
      <c r="A32" s="31"/>
      <c r="B32" s="31"/>
      <c r="C32" s="31"/>
      <c r="D32" s="31"/>
      <c r="E32" s="31"/>
      <c r="F32" s="31"/>
      <c r="G32" s="31"/>
      <c r="H32" s="30"/>
      <c r="I32" s="30"/>
    </row>
    <row r="33" spans="1:9">
      <c r="A33" s="31"/>
      <c r="B33" s="31"/>
      <c r="C33" s="31"/>
      <c r="D33" s="31"/>
      <c r="E33" s="31"/>
      <c r="F33" s="31"/>
      <c r="G33" s="31"/>
      <c r="H33" s="30"/>
      <c r="I33" s="30"/>
    </row>
    <row r="34" spans="1:9">
      <c r="G34" s="31"/>
      <c r="H34" s="30"/>
      <c r="I34" s="30"/>
    </row>
    <row r="35" spans="1:9">
      <c r="I35" s="30"/>
    </row>
    <row r="36" spans="1:9">
      <c r="I36" s="30"/>
    </row>
  </sheetData>
  <mergeCells count="15">
    <mergeCell ref="B22:F22"/>
    <mergeCell ref="G22:H22"/>
    <mergeCell ref="I22:K22"/>
    <mergeCell ref="B23:F23"/>
    <mergeCell ref="G23:H24"/>
    <mergeCell ref="B20:F20"/>
    <mergeCell ref="G20:H20"/>
    <mergeCell ref="I20:J20"/>
    <mergeCell ref="G21:H21"/>
    <mergeCell ref="I21:K21"/>
    <mergeCell ref="A3:K3"/>
    <mergeCell ref="A4:K4"/>
    <mergeCell ref="A5:H6"/>
    <mergeCell ref="J5:K5"/>
    <mergeCell ref="A19:H19"/>
  </mergeCells>
  <pageMargins left="0.39" right="0.21" top="0.33" bottom="0.49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J37"/>
  <sheetViews>
    <sheetView topLeftCell="A10" workbookViewId="0">
      <selection activeCell="G30" sqref="G30"/>
    </sheetView>
  </sheetViews>
  <sheetFormatPr defaultRowHeight="18.75"/>
  <cols>
    <col min="1" max="1" width="10.85546875" style="52" customWidth="1"/>
    <col min="2" max="2" width="5.28515625" style="52" customWidth="1"/>
    <col min="3" max="3" width="8.85546875" style="52" customWidth="1"/>
    <col min="4" max="4" width="10.42578125" style="52" customWidth="1"/>
    <col min="5" max="5" width="23.42578125" style="52" customWidth="1"/>
    <col min="6" max="6" width="5.28515625" style="52" customWidth="1"/>
    <col min="7" max="7" width="9.5703125" style="52" customWidth="1"/>
    <col min="8" max="8" width="10.5703125" style="52" bestFit="1" customWidth="1"/>
    <col min="9" max="9" width="13.42578125" style="52" customWidth="1"/>
    <col min="10" max="16384" width="9.140625" style="52"/>
  </cols>
  <sheetData>
    <row r="1" spans="1:10">
      <c r="A1" s="120" t="s">
        <v>61</v>
      </c>
      <c r="B1" s="120"/>
      <c r="C1" s="120"/>
      <c r="D1" s="120"/>
      <c r="E1" s="121" t="s">
        <v>62</v>
      </c>
      <c r="F1" s="121"/>
      <c r="G1" s="121"/>
      <c r="H1" s="121"/>
      <c r="I1" s="121"/>
    </row>
    <row r="2" spans="1:10">
      <c r="A2" s="122" t="s">
        <v>63</v>
      </c>
      <c r="B2" s="122"/>
      <c r="C2" s="122"/>
      <c r="D2" s="122"/>
      <c r="E2" s="121" t="s">
        <v>64</v>
      </c>
      <c r="F2" s="121"/>
      <c r="G2" s="121"/>
      <c r="H2" s="121"/>
      <c r="I2" s="121"/>
    </row>
    <row r="4" spans="1:10">
      <c r="I4" s="53" t="s">
        <v>86</v>
      </c>
    </row>
    <row r="6" spans="1:10" ht="20.25">
      <c r="A6" s="123" t="s">
        <v>65</v>
      </c>
      <c r="B6" s="123"/>
      <c r="C6" s="123"/>
      <c r="D6" s="123"/>
      <c r="E6" s="123"/>
      <c r="F6" s="123"/>
      <c r="G6" s="123"/>
      <c r="H6" s="123"/>
      <c r="I6" s="123"/>
    </row>
    <row r="7" spans="1:10" ht="20.25">
      <c r="A7" s="54"/>
      <c r="B7" s="54"/>
      <c r="C7" s="54"/>
      <c r="D7" s="54"/>
      <c r="E7" s="54"/>
      <c r="F7" s="54"/>
      <c r="G7" s="54"/>
      <c r="H7" s="54"/>
      <c r="I7" s="54"/>
    </row>
    <row r="8" spans="1:10">
      <c r="A8" s="124" t="s">
        <v>66</v>
      </c>
      <c r="B8" s="125"/>
      <c r="C8" s="125"/>
      <c r="D8" s="125"/>
      <c r="E8" s="125"/>
      <c r="F8" s="125"/>
      <c r="G8" s="125"/>
      <c r="H8" s="125"/>
      <c r="I8" s="125"/>
    </row>
    <row r="9" spans="1:10">
      <c r="J9" s="55"/>
    </row>
    <row r="10" spans="1:10">
      <c r="A10" s="56" t="s">
        <v>67</v>
      </c>
      <c r="B10" s="126" t="s">
        <v>68</v>
      </c>
      <c r="C10" s="126"/>
      <c r="D10" s="126"/>
      <c r="E10" s="126" t="s">
        <v>69</v>
      </c>
      <c r="F10" s="126"/>
      <c r="G10" s="126"/>
      <c r="H10" s="126"/>
      <c r="I10" s="127" t="s">
        <v>70</v>
      </c>
      <c r="J10" s="55"/>
    </row>
    <row r="11" spans="1:10" s="61" customFormat="1" ht="37.5">
      <c r="A11" s="58" t="s">
        <v>71</v>
      </c>
      <c r="B11" s="59" t="s">
        <v>48</v>
      </c>
      <c r="C11" s="59" t="s">
        <v>27</v>
      </c>
      <c r="D11" s="59" t="s">
        <v>72</v>
      </c>
      <c r="E11" s="129" t="s">
        <v>48</v>
      </c>
      <c r="F11" s="130"/>
      <c r="G11" s="59" t="s">
        <v>27</v>
      </c>
      <c r="H11" s="59" t="s">
        <v>72</v>
      </c>
      <c r="I11" s="128"/>
      <c r="J11" s="60"/>
    </row>
    <row r="12" spans="1:10">
      <c r="A12" s="62" t="s">
        <v>55</v>
      </c>
      <c r="B12" s="63">
        <v>7</v>
      </c>
      <c r="C12" s="63">
        <v>10500</v>
      </c>
      <c r="D12" s="63">
        <f>C12*B12</f>
        <v>73500</v>
      </c>
      <c r="E12" s="63" t="s">
        <v>73</v>
      </c>
      <c r="F12" s="63">
        <v>1</v>
      </c>
      <c r="G12" s="63">
        <v>60000</v>
      </c>
      <c r="H12" s="63">
        <f>G12*F12</f>
        <v>60000</v>
      </c>
      <c r="I12" s="64">
        <f>D12+H12</f>
        <v>133500</v>
      </c>
      <c r="J12" s="55"/>
    </row>
    <row r="13" spans="1:10">
      <c r="A13" s="65" t="s">
        <v>58</v>
      </c>
      <c r="B13" s="66">
        <v>2</v>
      </c>
      <c r="C13" s="66">
        <f>C12</f>
        <v>10500</v>
      </c>
      <c r="D13" s="66">
        <f>C13*B13</f>
        <v>21000</v>
      </c>
      <c r="E13" s="66" t="s">
        <v>74</v>
      </c>
      <c r="F13" s="66">
        <v>1</v>
      </c>
      <c r="G13" s="66">
        <v>150000</v>
      </c>
      <c r="H13" s="66">
        <f t="shared" ref="H13:H22" si="0">G13*F13</f>
        <v>150000</v>
      </c>
      <c r="I13" s="67">
        <f t="shared" ref="I13:I26" si="1">D13+H13</f>
        <v>171000</v>
      </c>
      <c r="J13" s="55"/>
    </row>
    <row r="14" spans="1:10">
      <c r="A14" s="68" t="s">
        <v>59</v>
      </c>
      <c r="B14" s="69">
        <v>6</v>
      </c>
      <c r="C14" s="69">
        <f>C13</f>
        <v>10500</v>
      </c>
      <c r="D14" s="69">
        <f t="shared" ref="D14:D16" si="2">C14*B14</f>
        <v>63000</v>
      </c>
      <c r="E14" s="69" t="s">
        <v>28</v>
      </c>
      <c r="F14" s="69">
        <v>1</v>
      </c>
      <c r="G14" s="69">
        <v>21000</v>
      </c>
      <c r="H14" s="66">
        <f t="shared" si="0"/>
        <v>21000</v>
      </c>
      <c r="I14" s="70">
        <f t="shared" si="1"/>
        <v>84000</v>
      </c>
      <c r="J14" s="55"/>
    </row>
    <row r="15" spans="1:10">
      <c r="A15" s="71" t="s">
        <v>75</v>
      </c>
      <c r="B15" s="72">
        <f>SUM(B12:B14)</f>
        <v>15</v>
      </c>
      <c r="C15" s="72"/>
      <c r="D15" s="72">
        <f t="shared" ref="D15" si="3">SUM(D12:D14)</f>
        <v>157500</v>
      </c>
      <c r="E15" s="73"/>
      <c r="F15" s="72">
        <f t="shared" ref="F15" si="4">SUM(F12:F14)</f>
        <v>3</v>
      </c>
      <c r="G15" s="73"/>
      <c r="H15" s="72">
        <f t="shared" ref="H15" si="5">SUM(H12:H14)</f>
        <v>231000</v>
      </c>
      <c r="I15" s="72">
        <f>SUM(I12:I14)</f>
        <v>388500</v>
      </c>
      <c r="J15" s="55"/>
    </row>
    <row r="16" spans="1:10">
      <c r="A16" s="62" t="s">
        <v>60</v>
      </c>
      <c r="B16" s="63">
        <v>8</v>
      </c>
      <c r="C16" s="63">
        <f>C14</f>
        <v>10500</v>
      </c>
      <c r="D16" s="63">
        <f t="shared" si="2"/>
        <v>84000</v>
      </c>
      <c r="E16" s="63" t="s">
        <v>76</v>
      </c>
      <c r="F16" s="63">
        <v>1</v>
      </c>
      <c r="G16" s="63">
        <v>55000</v>
      </c>
      <c r="H16" s="63">
        <f t="shared" si="0"/>
        <v>55000</v>
      </c>
      <c r="I16" s="64">
        <f t="shared" si="1"/>
        <v>139000</v>
      </c>
      <c r="J16" s="55"/>
    </row>
    <row r="17" spans="1:10">
      <c r="A17" s="65" t="s">
        <v>56</v>
      </c>
      <c r="B17" s="66">
        <v>8</v>
      </c>
      <c r="C17" s="66">
        <f>C16</f>
        <v>10500</v>
      </c>
      <c r="D17" s="66">
        <f>C17*B17</f>
        <v>84000</v>
      </c>
      <c r="E17" s="66"/>
      <c r="F17" s="66"/>
      <c r="G17" s="66"/>
      <c r="H17" s="66">
        <f t="shared" si="0"/>
        <v>0</v>
      </c>
      <c r="I17" s="67">
        <f t="shared" si="1"/>
        <v>84000</v>
      </c>
      <c r="J17" s="55"/>
    </row>
    <row r="18" spans="1:10">
      <c r="A18" s="68" t="s">
        <v>57</v>
      </c>
      <c r="B18" s="69">
        <v>6</v>
      </c>
      <c r="C18" s="69">
        <f>C17</f>
        <v>10500</v>
      </c>
      <c r="D18" s="69">
        <f>C18*B18</f>
        <v>63000</v>
      </c>
      <c r="E18" s="69" t="s">
        <v>77</v>
      </c>
      <c r="F18" s="69">
        <v>1</v>
      </c>
      <c r="G18" s="69">
        <v>55000</v>
      </c>
      <c r="H18" s="69">
        <f t="shared" si="0"/>
        <v>55000</v>
      </c>
      <c r="I18" s="70">
        <f t="shared" si="1"/>
        <v>118000</v>
      </c>
      <c r="J18" s="55"/>
    </row>
    <row r="19" spans="1:10">
      <c r="A19" s="71" t="s">
        <v>78</v>
      </c>
      <c r="B19" s="72">
        <f>SUM(B16:B18)</f>
        <v>22</v>
      </c>
      <c r="C19" s="72"/>
      <c r="D19" s="72">
        <f t="shared" ref="D19" si="6">SUM(D16:D18)</f>
        <v>231000</v>
      </c>
      <c r="E19" s="73"/>
      <c r="F19" s="72">
        <f t="shared" ref="F19" si="7">SUM(F16:F18)</f>
        <v>2</v>
      </c>
      <c r="G19" s="73"/>
      <c r="H19" s="72">
        <f t="shared" ref="H19" si="8">SUM(H16:H18)</f>
        <v>110000</v>
      </c>
      <c r="I19" s="72">
        <f>SUM(I16:I18)</f>
        <v>341000</v>
      </c>
      <c r="J19" s="55"/>
    </row>
    <row r="20" spans="1:10">
      <c r="A20" s="62" t="s">
        <v>49</v>
      </c>
      <c r="B20" s="63">
        <v>10</v>
      </c>
      <c r="C20" s="63">
        <f>C18</f>
        <v>10500</v>
      </c>
      <c r="D20" s="63">
        <f>C20*B20</f>
        <v>105000</v>
      </c>
      <c r="E20" s="63"/>
      <c r="F20" s="63"/>
      <c r="G20" s="63"/>
      <c r="H20" s="63">
        <f t="shared" si="0"/>
        <v>0</v>
      </c>
      <c r="I20" s="64">
        <f t="shared" si="1"/>
        <v>105000</v>
      </c>
      <c r="J20" s="55"/>
    </row>
    <row r="21" spans="1:10">
      <c r="A21" s="65" t="s">
        <v>50</v>
      </c>
      <c r="B21" s="66">
        <v>8</v>
      </c>
      <c r="C21" s="66">
        <f>C20</f>
        <v>10500</v>
      </c>
      <c r="D21" s="66">
        <f>C21*B21</f>
        <v>84000</v>
      </c>
      <c r="E21" s="66"/>
      <c r="F21" s="66"/>
      <c r="G21" s="66"/>
      <c r="H21" s="66">
        <f t="shared" si="0"/>
        <v>0</v>
      </c>
      <c r="I21" s="67">
        <f t="shared" si="1"/>
        <v>84000</v>
      </c>
      <c r="J21" s="55"/>
    </row>
    <row r="22" spans="1:10">
      <c r="A22" s="68" t="s">
        <v>51</v>
      </c>
      <c r="B22" s="69">
        <v>5</v>
      </c>
      <c r="C22" s="69">
        <f>C21</f>
        <v>10500</v>
      </c>
      <c r="D22" s="69">
        <f t="shared" ref="D22:D26" si="9">C22*B22</f>
        <v>52500</v>
      </c>
      <c r="E22" s="69" t="s">
        <v>79</v>
      </c>
      <c r="F22" s="69">
        <v>2</v>
      </c>
      <c r="G22" s="69">
        <v>55000</v>
      </c>
      <c r="H22" s="69">
        <f t="shared" si="0"/>
        <v>110000</v>
      </c>
      <c r="I22" s="70">
        <f t="shared" si="1"/>
        <v>162500</v>
      </c>
      <c r="J22" s="55"/>
    </row>
    <row r="23" spans="1:10">
      <c r="A23" s="71" t="s">
        <v>80</v>
      </c>
      <c r="B23" s="72">
        <f>SUM(B20:B22)</f>
        <v>23</v>
      </c>
      <c r="C23" s="72"/>
      <c r="D23" s="72">
        <f t="shared" ref="D23" si="10">SUM(D20:D22)</f>
        <v>241500</v>
      </c>
      <c r="E23" s="73"/>
      <c r="F23" s="72">
        <f t="shared" ref="F23" si="11">SUM(F20:F22)</f>
        <v>2</v>
      </c>
      <c r="G23" s="73"/>
      <c r="H23" s="72">
        <f t="shared" ref="H23" si="12">SUM(H20:H22)</f>
        <v>110000</v>
      </c>
      <c r="I23" s="72">
        <f>SUM(I20:I22)</f>
        <v>351500</v>
      </c>
      <c r="J23" s="55"/>
    </row>
    <row r="24" spans="1:10">
      <c r="A24" s="62" t="s">
        <v>52</v>
      </c>
      <c r="B24" s="63">
        <v>9</v>
      </c>
      <c r="C24" s="63">
        <f>C22</f>
        <v>10500</v>
      </c>
      <c r="D24" s="63">
        <f t="shared" si="9"/>
        <v>94500</v>
      </c>
      <c r="E24" s="63"/>
      <c r="F24" s="63"/>
      <c r="G24" s="63"/>
      <c r="H24" s="63"/>
      <c r="I24" s="64">
        <f t="shared" si="1"/>
        <v>94500</v>
      </c>
      <c r="J24" s="55"/>
    </row>
    <row r="25" spans="1:10">
      <c r="A25" s="65" t="s">
        <v>53</v>
      </c>
      <c r="B25" s="66">
        <v>8</v>
      </c>
      <c r="C25" s="66">
        <f>C24</f>
        <v>10500</v>
      </c>
      <c r="D25" s="66">
        <f t="shared" si="9"/>
        <v>84000</v>
      </c>
      <c r="E25" s="66"/>
      <c r="F25" s="66"/>
      <c r="G25" s="66"/>
      <c r="H25" s="66"/>
      <c r="I25" s="67">
        <f t="shared" si="1"/>
        <v>84000</v>
      </c>
      <c r="J25" s="55"/>
    </row>
    <row r="26" spans="1:10">
      <c r="A26" s="68" t="s">
        <v>54</v>
      </c>
      <c r="B26" s="69">
        <v>9</v>
      </c>
      <c r="C26" s="69">
        <f>C25</f>
        <v>10500</v>
      </c>
      <c r="D26" s="69">
        <f t="shared" si="9"/>
        <v>94500</v>
      </c>
      <c r="E26" s="69"/>
      <c r="F26" s="69"/>
      <c r="G26" s="69"/>
      <c r="H26" s="69"/>
      <c r="I26" s="70">
        <f t="shared" si="1"/>
        <v>94500</v>
      </c>
      <c r="J26" s="55"/>
    </row>
    <row r="27" spans="1:10">
      <c r="A27" s="71" t="s">
        <v>81</v>
      </c>
      <c r="B27" s="72">
        <f>SUM(B24:B26)</f>
        <v>26</v>
      </c>
      <c r="C27" s="72"/>
      <c r="D27" s="72">
        <f t="shared" ref="D27" si="13">SUM(D24:D26)</f>
        <v>273000</v>
      </c>
      <c r="E27" s="73"/>
      <c r="F27" s="72">
        <f t="shared" ref="F27" si="14">SUM(F24:F26)</f>
        <v>0</v>
      </c>
      <c r="G27" s="73"/>
      <c r="H27" s="74">
        <f t="shared" ref="H27" si="15">SUM(H24:H26)</f>
        <v>0</v>
      </c>
      <c r="I27" s="72">
        <f>SUM(I24:I26)</f>
        <v>273000</v>
      </c>
      <c r="J27" s="55"/>
    </row>
    <row r="28" spans="1:10">
      <c r="A28" s="57" t="s">
        <v>82</v>
      </c>
      <c r="B28" s="72">
        <f>B15+B19+B23+B27</f>
        <v>86</v>
      </c>
      <c r="C28" s="72"/>
      <c r="D28" s="72">
        <f>D15+D19+D23+D27</f>
        <v>903000</v>
      </c>
      <c r="E28" s="72"/>
      <c r="F28" s="72">
        <f>F15+F19+F23+F27</f>
        <v>7</v>
      </c>
      <c r="G28" s="72"/>
      <c r="H28" s="72">
        <f>H15+H19+H23+H27</f>
        <v>451000</v>
      </c>
      <c r="I28" s="72">
        <f>I15+I19+I23+I27</f>
        <v>1354000</v>
      </c>
      <c r="J28" s="55"/>
    </row>
    <row r="29" spans="1:10">
      <c r="B29" s="55"/>
      <c r="C29" s="55"/>
      <c r="D29" s="55"/>
      <c r="E29" s="55"/>
      <c r="F29" s="55"/>
      <c r="G29" s="55"/>
      <c r="H29" s="55"/>
      <c r="I29" s="55"/>
      <c r="J29" s="55"/>
    </row>
    <row r="30" spans="1:10">
      <c r="B30" s="75" t="s">
        <v>83</v>
      </c>
      <c r="C30" s="55"/>
      <c r="D30" s="55"/>
      <c r="E30" s="55"/>
      <c r="F30" s="55"/>
      <c r="G30" s="55"/>
      <c r="H30" s="55"/>
      <c r="I30" s="55"/>
      <c r="J30" s="55"/>
    </row>
    <row r="31" spans="1:10">
      <c r="B31" s="55"/>
      <c r="C31" s="55"/>
      <c r="D31" s="55"/>
      <c r="E31" s="55"/>
      <c r="F31" s="55"/>
      <c r="G31" s="55"/>
      <c r="H31" s="55"/>
      <c r="I31" s="55"/>
    </row>
    <row r="32" spans="1:10">
      <c r="B32" s="55"/>
      <c r="C32" s="55"/>
      <c r="D32" s="55"/>
      <c r="E32" s="55"/>
      <c r="F32" s="55"/>
      <c r="G32" s="76" t="s">
        <v>84</v>
      </c>
      <c r="I32" s="55"/>
    </row>
    <row r="33" spans="2:9">
      <c r="B33" s="55"/>
      <c r="C33" s="55"/>
      <c r="D33" s="55"/>
      <c r="E33" s="55"/>
      <c r="F33" s="55"/>
      <c r="G33" s="55"/>
      <c r="I33" s="55"/>
    </row>
    <row r="37" spans="2:9">
      <c r="G37" s="51" t="s">
        <v>85</v>
      </c>
    </row>
  </sheetData>
  <mergeCells count="10">
    <mergeCell ref="A8:I8"/>
    <mergeCell ref="B10:D10"/>
    <mergeCell ref="E10:H10"/>
    <mergeCell ref="I10:I11"/>
    <mergeCell ref="E11:F11"/>
    <mergeCell ref="A1:D1"/>
    <mergeCell ref="E1:I1"/>
    <mergeCell ref="A2:D2"/>
    <mergeCell ref="E2:I2"/>
    <mergeCell ref="A6:I6"/>
  </mergeCells>
  <phoneticPr fontId="23" type="noConversion"/>
  <pageMargins left="0.7" right="0.7" top="0.75" bottom="0.7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Doanh thu tháng01 và 02.2021</vt:lpstr>
      <vt:lpstr>Toà Phúc thẩm Đà Nẵng</vt:lpstr>
      <vt:lpstr>Mẫu</vt:lpstr>
      <vt:lpstr>Báo giá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ta quynh mai</cp:lastModifiedBy>
  <cp:lastPrinted>2025-10-16T09:52:18Z</cp:lastPrinted>
  <dcterms:created xsi:type="dcterms:W3CDTF">2020-12-22T07:39:00Z</dcterms:created>
  <dcterms:modified xsi:type="dcterms:W3CDTF">2025-10-27T11:58:59Z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EB96906B3F1A48A6B8CBD9F03C7592AF</vt:lpwstr>
  </property>
  <property fmtid="{D5CDD505-2E9C-101B-9397-08002B2CF9AE}" pid="3" name="KSOProductBuildVer">
    <vt:lpwstr>1033-11.2.0.10265</vt:lpwstr>
  </property>
</Properties>
</file>